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4.09.2022 - 25.09.2022\"/>
    </mc:Choice>
  </mc:AlternateContent>
  <xr:revisionPtr revIDLastSave="0" documentId="13_ncr:1_{D2B91DDC-07AB-4D5C-808C-60BB3E08CB0E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44" i="1" l="1"/>
  <c r="X1244" i="1"/>
  <c r="P1244" i="1"/>
  <c r="N1244" i="1"/>
  <c r="K1244" i="1"/>
  <c r="I1244" i="1"/>
  <c r="Z1243" i="1"/>
  <c r="X1243" i="1"/>
  <c r="P1243" i="1"/>
  <c r="N1243" i="1"/>
  <c r="K1243" i="1"/>
  <c r="I1243" i="1"/>
  <c r="Z1242" i="1"/>
  <c r="X1242" i="1"/>
  <c r="AA1242" i="1" s="1"/>
  <c r="P1242" i="1"/>
  <c r="N1242" i="1"/>
  <c r="K1242" i="1"/>
  <c r="I1242" i="1"/>
  <c r="Z1241" i="1"/>
  <c r="X1241" i="1"/>
  <c r="P1241" i="1"/>
  <c r="N1241" i="1"/>
  <c r="K1241" i="1"/>
  <c r="I1241" i="1"/>
  <c r="Z1240" i="1"/>
  <c r="AA1240" i="1" s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AA1238" i="1" s="1"/>
  <c r="P1238" i="1"/>
  <c r="N1238" i="1"/>
  <c r="K1238" i="1"/>
  <c r="I1238" i="1"/>
  <c r="Z1237" i="1"/>
  <c r="X1237" i="1"/>
  <c r="P1237" i="1"/>
  <c r="N1237" i="1"/>
  <c r="K1237" i="1"/>
  <c r="I1237" i="1"/>
  <c r="Z1236" i="1"/>
  <c r="AA1236" i="1" s="1"/>
  <c r="X1236" i="1"/>
  <c r="P1236" i="1"/>
  <c r="N1236" i="1"/>
  <c r="K1236" i="1"/>
  <c r="I1236" i="1"/>
  <c r="L1236" i="1" s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H1239" i="1"/>
  <c r="M1239" i="1"/>
  <c r="H1240" i="1"/>
  <c r="M1240" i="1"/>
  <c r="H1241" i="1"/>
  <c r="M1241" i="1"/>
  <c r="H1242" i="1"/>
  <c r="M1242" i="1"/>
  <c r="H1243" i="1"/>
  <c r="M1243" i="1"/>
  <c r="H1244" i="1"/>
  <c r="M1244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AA1243" i="1" l="1"/>
  <c r="Q1235" i="1"/>
  <c r="Q1236" i="1"/>
  <c r="L1239" i="1"/>
  <c r="Q1244" i="1"/>
  <c r="AA1244" i="1"/>
  <c r="Q1237" i="1"/>
  <c r="Q1241" i="1"/>
  <c r="AA1237" i="1"/>
  <c r="Q1240" i="1"/>
  <c r="Q1231" i="1"/>
  <c r="AA1235" i="1"/>
  <c r="AA1231" i="1"/>
  <c r="L1234" i="1"/>
  <c r="L1237" i="1"/>
  <c r="L1232" i="1"/>
  <c r="L1233" i="1"/>
  <c r="Q1238" i="1"/>
  <c r="Q1222" i="1"/>
  <c r="L1231" i="1"/>
  <c r="Q1242" i="1"/>
  <c r="AA1241" i="1"/>
  <c r="AA1232" i="1"/>
  <c r="B1242" i="1"/>
  <c r="B1239" i="1"/>
  <c r="B1240" i="1"/>
  <c r="B1235" i="1"/>
  <c r="B1237" i="1"/>
  <c r="L1244" i="1"/>
  <c r="B1241" i="1"/>
  <c r="B1238" i="1"/>
  <c r="B1243" i="1"/>
  <c r="Q1243" i="1"/>
  <c r="B1244" i="1"/>
  <c r="B1236" i="1"/>
  <c r="L1238" i="1"/>
  <c r="L1240" i="1"/>
  <c r="L1241" i="1"/>
  <c r="L1242" i="1"/>
  <c r="AA1239" i="1"/>
  <c r="Q1239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Y962" i="1" s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E958" i="1"/>
  <c r="D958" i="1"/>
  <c r="X957" i="1"/>
  <c r="Y957" i="1" s="1"/>
  <c r="X956" i="1"/>
  <c r="Z957" i="1"/>
  <c r="V957" i="1"/>
  <c r="U957" i="1"/>
  <c r="R957" i="1"/>
  <c r="P957" i="1"/>
  <c r="N957" i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AA951" i="1" s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O939" i="1" s="1"/>
  <c r="K940" i="1"/>
  <c r="K939" i="1"/>
  <c r="I940" i="1"/>
  <c r="I939" i="1"/>
  <c r="E940" i="1"/>
  <c r="D940" i="1"/>
  <c r="E939" i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AA853" i="1" s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Y879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G925" i="1" s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G886" i="1" s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G957" i="1" s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S823" i="1" s="1"/>
  <c r="R824" i="1"/>
  <c r="R825" i="1"/>
  <c r="R826" i="1"/>
  <c r="R827" i="1"/>
  <c r="R828" i="1"/>
  <c r="R829" i="1"/>
  <c r="S829" i="1" s="1"/>
  <c r="R830" i="1"/>
  <c r="R831" i="1"/>
  <c r="S831" i="1" s="1"/>
  <c r="R832" i="1"/>
  <c r="R833" i="1"/>
  <c r="R834" i="1"/>
  <c r="R835" i="1"/>
  <c r="R836" i="1"/>
  <c r="R837" i="1"/>
  <c r="S837" i="1" s="1"/>
  <c r="R838" i="1"/>
  <c r="R839" i="1"/>
  <c r="S839" i="1" s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R853" i="1"/>
  <c r="S853" i="1" s="1"/>
  <c r="R854" i="1"/>
  <c r="R855" i="1"/>
  <c r="S855" i="1" s="1"/>
  <c r="R856" i="1"/>
  <c r="R857" i="1"/>
  <c r="R858" i="1"/>
  <c r="R859" i="1"/>
  <c r="R860" i="1"/>
  <c r="R861" i="1"/>
  <c r="R862" i="1"/>
  <c r="R863" i="1"/>
  <c r="S863" i="1" s="1"/>
  <c r="R864" i="1"/>
  <c r="R865" i="1"/>
  <c r="R866" i="1"/>
  <c r="R867" i="1"/>
  <c r="R868" i="1"/>
  <c r="R869" i="1"/>
  <c r="R870" i="1"/>
  <c r="R871" i="1"/>
  <c r="S924" i="1" s="1"/>
  <c r="R872" i="1"/>
  <c r="R873" i="1"/>
  <c r="R874" i="1"/>
  <c r="R875" i="1"/>
  <c r="S928" i="1" s="1"/>
  <c r="R876" i="1"/>
  <c r="R877" i="1"/>
  <c r="R878" i="1"/>
  <c r="R879" i="1"/>
  <c r="S879" i="1" s="1"/>
  <c r="R880" i="1"/>
  <c r="R881" i="1"/>
  <c r="R882" i="1"/>
  <c r="R883" i="1"/>
  <c r="R884" i="1"/>
  <c r="R885" i="1"/>
  <c r="R886" i="1"/>
  <c r="R887" i="1"/>
  <c r="S940" i="1" s="1"/>
  <c r="R888" i="1"/>
  <c r="R889" i="1"/>
  <c r="R890" i="1"/>
  <c r="R891" i="1"/>
  <c r="R892" i="1"/>
  <c r="R893" i="1"/>
  <c r="R894" i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O959" i="1" s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J946" i="1" s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L859" i="1" s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O900" i="1" s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J819" i="1" s="1"/>
  <c r="G819" i="1"/>
  <c r="G840" i="1"/>
  <c r="AA885" i="1"/>
  <c r="AA881" i="1"/>
  <c r="AA865" i="1"/>
  <c r="AA845" i="1"/>
  <c r="Y846" i="1"/>
  <c r="Y886" i="1"/>
  <c r="AA837" i="1"/>
  <c r="AA821" i="1"/>
  <c r="O923" i="1"/>
  <c r="L931" i="1"/>
  <c r="L934" i="1"/>
  <c r="AA954" i="1"/>
  <c r="Q955" i="1"/>
  <c r="AA961" i="1"/>
  <c r="L963" i="1"/>
  <c r="Q966" i="1"/>
  <c r="O966" i="1"/>
  <c r="L966" i="1"/>
  <c r="AA969" i="1"/>
  <c r="Q974" i="1"/>
  <c r="G917" i="1"/>
  <c r="O968" i="1"/>
  <c r="O970" i="1"/>
  <c r="L992" i="1"/>
  <c r="L999" i="1"/>
  <c r="J1002" i="1"/>
  <c r="L1003" i="1"/>
  <c r="Y1004" i="1"/>
  <c r="L1007" i="1"/>
  <c r="AA1012" i="1"/>
  <c r="Q1017" i="1"/>
  <c r="Q1018" i="1"/>
  <c r="Q1019" i="1"/>
  <c r="L1020" i="1"/>
  <c r="L1023" i="1"/>
  <c r="L1024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29" i="1"/>
  <c r="G982" i="1"/>
  <c r="O998" i="1"/>
  <c r="O1008" i="1"/>
  <c r="J1049" i="1"/>
  <c r="J1050" i="1"/>
  <c r="Q970" i="1"/>
  <c r="Q972" i="1"/>
  <c r="J994" i="1"/>
  <c r="O1028" i="1"/>
  <c r="O1043" i="1"/>
  <c r="L1060" i="1"/>
  <c r="O994" i="1"/>
  <c r="J1014" i="1"/>
  <c r="J1017" i="1"/>
  <c r="J985" i="1"/>
  <c r="O974" i="1"/>
  <c r="L993" i="1"/>
  <c r="L984" i="1"/>
  <c r="L1056" i="1"/>
  <c r="S917" i="1"/>
  <c r="G826" i="1"/>
  <c r="G975" i="1"/>
  <c r="S1015" i="1"/>
  <c r="S1029" i="1"/>
  <c r="S1030" i="1"/>
  <c r="S1052" i="1"/>
  <c r="G1030" i="1"/>
  <c r="S1013" i="1"/>
  <c r="G897" i="1"/>
  <c r="O1023" i="1"/>
  <c r="L1031" i="1"/>
  <c r="J987" i="1"/>
  <c r="O990" i="1"/>
  <c r="L1038" i="1"/>
  <c r="L828" i="1"/>
  <c r="Q990" i="1"/>
  <c r="L1046" i="1"/>
  <c r="Q1021" i="1"/>
  <c r="J829" i="1"/>
  <c r="J1041" i="1"/>
  <c r="Q1061" i="1"/>
  <c r="L1061" i="1"/>
  <c r="O1061" i="1"/>
  <c r="B1062" i="1"/>
  <c r="C1115" i="1" s="1"/>
  <c r="AA1063" i="1"/>
  <c r="O955" i="1"/>
  <c r="L943" i="1"/>
  <c r="O1062" i="1"/>
  <c r="J964" i="1"/>
  <c r="Q1024" i="1"/>
  <c r="L1043" i="1"/>
  <c r="J1064" i="1"/>
  <c r="O953" i="1"/>
  <c r="L978" i="1"/>
  <c r="Y1064" i="1"/>
  <c r="Q1069" i="1"/>
  <c r="AA1071" i="1"/>
  <c r="Q1072" i="1"/>
  <c r="L1074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084" i="1"/>
  <c r="G1010" i="1"/>
  <c r="G1020" i="1"/>
  <c r="S1103" i="1"/>
  <c r="S1049" i="1"/>
  <c r="G860" i="1"/>
  <c r="G996" i="1"/>
  <c r="S1033" i="1"/>
  <c r="G991" i="1"/>
  <c r="G1082" i="1"/>
  <c r="G1106" i="1"/>
  <c r="G951" i="1"/>
  <c r="G850" i="1"/>
  <c r="S1091" i="1"/>
  <c r="G993" i="1"/>
  <c r="G1024" i="1"/>
  <c r="S967" i="1"/>
  <c r="B1029" i="1"/>
  <c r="L1108" i="1"/>
  <c r="Q906" i="1"/>
  <c r="O1036" i="1"/>
  <c r="G887" i="1"/>
  <c r="Y898" i="1"/>
  <c r="Q915" i="1"/>
  <c r="AA877" i="1"/>
  <c r="S925" i="1"/>
  <c r="J827" i="1"/>
  <c r="Y932" i="1"/>
  <c r="S1088" i="1"/>
  <c r="S1035" i="1"/>
  <c r="G895" i="1"/>
  <c r="S861" i="1"/>
  <c r="Y930" i="1"/>
  <c r="O890" i="1"/>
  <c r="L956" i="1"/>
  <c r="O1046" i="1"/>
  <c r="Q1046" i="1"/>
  <c r="S1110" i="1"/>
  <c r="AA1049" i="1"/>
  <c r="O1108" i="1"/>
  <c r="AA981" i="1"/>
  <c r="Y925" i="1"/>
  <c r="J1025" i="1"/>
  <c r="J972" i="1"/>
  <c r="G1031" i="1"/>
  <c r="Y1037" i="1"/>
  <c r="Y1090" i="1"/>
  <c r="J1073" i="1"/>
  <c r="S1095" i="1"/>
  <c r="G1098" i="1"/>
  <c r="S1007" i="1"/>
  <c r="Y1027" i="1"/>
  <c r="Q1014" i="1"/>
  <c r="O1089" i="1"/>
  <c r="Y927" i="1"/>
  <c r="Y999" i="1"/>
  <c r="S1045" i="1"/>
  <c r="S1070" i="1"/>
  <c r="O1076" i="1"/>
  <c r="Q1076" i="1"/>
  <c r="L1109" i="1"/>
  <c r="AA1057" i="1"/>
  <c r="G1059" i="1"/>
  <c r="Q1031" i="1"/>
  <c r="O1051" i="1"/>
  <c r="Q1056" i="1"/>
  <c r="Y1060" i="1"/>
  <c r="Y1063" i="1"/>
  <c r="Y1080" i="1"/>
  <c r="O1081" i="1"/>
  <c r="AA1021" i="1"/>
  <c r="O1087" i="1"/>
  <c r="B1059" i="1"/>
  <c r="L1063" i="1"/>
  <c r="L1071" i="1"/>
  <c r="S1087" i="1"/>
  <c r="J1093" i="1"/>
  <c r="O1109" i="1"/>
  <c r="G1043" i="1"/>
  <c r="J1027" i="1"/>
  <c r="O1098" i="1"/>
  <c r="Q1098" i="1"/>
  <c r="O1104" i="1"/>
  <c r="S1112" i="1"/>
  <c r="Q1112" i="1"/>
  <c r="AA1060" i="1"/>
  <c r="AA1108" i="1"/>
  <c r="B1083" i="1"/>
  <c r="C1136" i="1" s="1"/>
  <c r="Y1066" i="1"/>
  <c r="AA1068" i="1"/>
  <c r="AA1101" i="1"/>
  <c r="AA1111" i="1"/>
  <c r="S1113" i="1"/>
  <c r="Q1114" i="1"/>
  <c r="L1114" i="1"/>
  <c r="J1090" i="1" l="1"/>
  <c r="Q870" i="1"/>
  <c r="O898" i="1"/>
  <c r="L854" i="1"/>
  <c r="L877" i="1"/>
  <c r="J935" i="1"/>
  <c r="L885" i="1"/>
  <c r="S947" i="1"/>
  <c r="S939" i="1"/>
  <c r="S931" i="1"/>
  <c r="S870" i="1"/>
  <c r="S915" i="1"/>
  <c r="G909" i="1"/>
  <c r="G954" i="1"/>
  <c r="G946" i="1"/>
  <c r="G885" i="1"/>
  <c r="G877" i="1"/>
  <c r="Y923" i="1"/>
  <c r="Y920" i="1"/>
  <c r="O963" i="1"/>
  <c r="L917" i="1"/>
  <c r="Q919" i="1"/>
  <c r="G984" i="1"/>
  <c r="L933" i="1"/>
  <c r="Q935" i="1"/>
  <c r="L936" i="1"/>
  <c r="AA936" i="1"/>
  <c r="G992" i="1"/>
  <c r="O993" i="1"/>
  <c r="J997" i="1"/>
  <c r="AA944" i="1"/>
  <c r="G1000" i="1"/>
  <c r="AA950" i="1"/>
  <c r="L949" i="1"/>
  <c r="O1010" i="1"/>
  <c r="J1047" i="1"/>
  <c r="Y1051" i="1"/>
  <c r="S1057" i="1"/>
  <c r="Y992" i="1"/>
  <c r="S1014" i="1"/>
  <c r="AA957" i="1"/>
  <c r="O876" i="1"/>
  <c r="J879" i="1"/>
  <c r="S900" i="1"/>
  <c r="S892" i="1"/>
  <c r="S937" i="1"/>
  <c r="S876" i="1"/>
  <c r="S921" i="1"/>
  <c r="S852" i="1"/>
  <c r="S828" i="1"/>
  <c r="G891" i="1"/>
  <c r="G883" i="1"/>
  <c r="J1011" i="1"/>
  <c r="AA1027" i="1"/>
  <c r="AA1035" i="1"/>
  <c r="AA1040" i="1"/>
  <c r="L1088" i="1"/>
  <c r="L1106" i="1"/>
  <c r="AA1109" i="1"/>
  <c r="L848" i="1"/>
  <c r="J1063" i="1"/>
  <c r="Y1010" i="1"/>
  <c r="O878" i="1"/>
  <c r="B833" i="1"/>
  <c r="C833" i="1" s="1"/>
  <c r="Q846" i="1"/>
  <c r="J908" i="1"/>
  <c r="J927" i="1"/>
  <c r="J933" i="1"/>
  <c r="Q881" i="1"/>
  <c r="J941" i="1"/>
  <c r="O948" i="1"/>
  <c r="G959" i="1"/>
  <c r="AA842" i="1"/>
  <c r="G969" i="1"/>
  <c r="J974" i="1"/>
  <c r="S994" i="1"/>
  <c r="Y1109" i="1"/>
  <c r="O924" i="1"/>
  <c r="O886" i="1"/>
  <c r="O935" i="1"/>
  <c r="S979" i="1"/>
  <c r="Y988" i="1"/>
  <c r="O919" i="1"/>
  <c r="O943" i="1"/>
  <c r="B857" i="1"/>
  <c r="C857" i="1" s="1"/>
  <c r="L861" i="1"/>
  <c r="J911" i="1"/>
  <c r="J891" i="1"/>
  <c r="L865" i="1"/>
  <c r="Q872" i="1"/>
  <c r="Q884" i="1"/>
  <c r="Q886" i="1"/>
  <c r="Q890" i="1"/>
  <c r="L893" i="1"/>
  <c r="G940" i="1"/>
  <c r="AA917" i="1"/>
  <c r="L922" i="1"/>
  <c r="G986" i="1"/>
  <c r="Y994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C1110" i="1" s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38" i="1" s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C988" i="1" s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C1055" i="1" s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C1074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91" i="1" l="1"/>
  <c r="C914" i="1"/>
  <c r="C1078" i="1"/>
  <c r="C1003" i="1"/>
  <c r="C940" i="1"/>
  <c r="C1089" i="1"/>
  <c r="C1042" i="1"/>
  <c r="C1102" i="1"/>
  <c r="C1163" i="1"/>
  <c r="C992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<sst xmlns="http://schemas.openxmlformats.org/spreadsheetml/2006/main" count="64" uniqueCount="28">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</sst>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2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13"/>
      <sheetName val="Chart14"/>
      <sheetName val="Chart15"/>
      <sheetName val="Chart16"/>
      <sheetName val="Chart17"/>
      <sheetName val="Chart18"/>
      <sheetName val="Sheet1"/>
      <sheetName val="Chart19"/>
      <sheetName val="Chart20"/>
      <sheetName val="Chart21"/>
      <sheetName val="Chart22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44"/>
  <sheetViews>
    <sheetView tabSelected="1" topLeftCell="A7" zoomScaleNormal="100" zoomScaleSheetLayoutView="100" workbookViewId="0">
      <pane xSplit="1" ySplit="2" topLeftCell="T1235" activePane="bottomRight" state="frozen"/>
      <selection pane="topRight" activeCell="B7" sqref="B7"/>
      <selection pane="bottomLeft" activeCell="A9" sqref="A9"/>
      <selection pane="bottomRight" activeCell="AG1244" sqref="AG1244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2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2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44" si="567">+K1231+P1231+R1231+U1231+V1231+Z1231</f>
        <v>23314848.348199997</v>
      </c>
      <c r="C1231" s="71">
        <f t="shared" ref="C1231:C1244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44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44" si="570">(I1231/I1178)-1</f>
        <v>0.112836428288275</v>
      </c>
      <c r="K1231" s="75">
        <f>'[6]Marketshare 2018'!$HL$67</f>
        <v>8779847.3081999999</v>
      </c>
      <c r="L1231" s="77">
        <f t="shared" ref="L1231:L1244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44" si="572">(N1231/N1178)-1</f>
        <v>0.58083538243658017</v>
      </c>
      <c r="P1231" s="75">
        <f>'[6]Marketshare 2018'!$HL$77</f>
        <v>4491150.3</v>
      </c>
      <c r="Q1231" s="77">
        <f t="shared" ref="Q1231:Q1244" si="573">(P1231/0.09)/N1231</f>
        <v>0.19407178000432582</v>
      </c>
      <c r="R1231" s="72">
        <f>[5]Data!$W$1226</f>
        <v>1538595.27</v>
      </c>
      <c r="S1231" s="79">
        <f t="shared" ref="S1231:S1244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44" si="575">(X1231/X1178)-1</f>
        <v>0.13830310748395092</v>
      </c>
      <c r="Z1231" s="75">
        <f>'[7]From Apr 2018'!$HL$18</f>
        <v>2519008.29</v>
      </c>
      <c r="AA1231" s="77">
        <f t="shared" ref="AA1231:AA1244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  <row r="1241" spans="1:27" s="82" customFormat="1" ht="13" x14ac:dyDescent="0.3">
      <c r="A1241" s="69">
        <v>44787</v>
      </c>
      <c r="B1241" s="70">
        <f t="shared" si="567"/>
        <v>23098413.426240001</v>
      </c>
      <c r="C1241" s="71">
        <f t="shared" si="568"/>
        <v>8.3668448952490149E-2</v>
      </c>
      <c r="D1241" s="72">
        <f>[5]Data!$AJ$1236</f>
        <v>42795405.390000001</v>
      </c>
      <c r="E1241" s="81">
        <f>[5]Data!$I$1236</f>
        <v>13154049.869999999</v>
      </c>
      <c r="F1241" s="73"/>
      <c r="G1241" s="71">
        <f t="shared" si="569"/>
        <v>0.33466594481593259</v>
      </c>
      <c r="H1241" s="74">
        <f t="shared" si="525"/>
        <v>9538</v>
      </c>
      <c r="I1241" s="75">
        <f>'[6]Marketshare 2018'!$HV$13</f>
        <v>2735282286.29</v>
      </c>
      <c r="J1241" s="76">
        <f t="shared" si="570"/>
        <v>0.40044178400720365</v>
      </c>
      <c r="K1241" s="75">
        <f>'[6]Marketshare 2018'!$HV$67</f>
        <v>9679902.5012399983</v>
      </c>
      <c r="L1241" s="77">
        <f t="shared" si="571"/>
        <v>3.9321159931131458E-2</v>
      </c>
      <c r="M1241" s="75">
        <f t="shared" si="526"/>
        <v>356</v>
      </c>
      <c r="N1241" s="75">
        <f>'[6]Marketshare 2018'!$HV$24</f>
        <v>203541030</v>
      </c>
      <c r="O1241" s="78">
        <f t="shared" si="572"/>
        <v>0.35934247533382568</v>
      </c>
      <c r="P1241" s="75">
        <f>'[6]Marketshare 2018'!$HV$77</f>
        <v>3474147.375</v>
      </c>
      <c r="Q1241" s="77">
        <f t="shared" si="573"/>
        <v>0.18965039874270068</v>
      </c>
      <c r="R1241" s="72">
        <f>[5]Data!$W$1236</f>
        <v>1160598.3</v>
      </c>
      <c r="S1241" s="79">
        <f t="shared" si="574"/>
        <v>1.9273850364600831E-2</v>
      </c>
      <c r="T1241" s="5">
        <v>4105</v>
      </c>
      <c r="U1241" s="80">
        <f>[5]Data!$X$1236</f>
        <v>555052.73</v>
      </c>
      <c r="V1241" s="81">
        <f>[5]Data!$Y$1236</f>
        <v>6109879.6400000043</v>
      </c>
      <c r="W1241" s="67">
        <v>2494</v>
      </c>
      <c r="X1241" s="75">
        <f>'[7]From Apr 2018'!$HV$10</f>
        <v>177921593.38999999</v>
      </c>
      <c r="Y1241" s="79">
        <f t="shared" si="575"/>
        <v>5.2898442685861857E-2</v>
      </c>
      <c r="Z1241" s="75">
        <f>'[7]From Apr 2018'!$HV$18</f>
        <v>2118832.88</v>
      </c>
      <c r="AA1241" s="77">
        <f t="shared" si="576"/>
        <v>7.9392007817569679E-2</v>
      </c>
    </row>
    <row r="1242" spans="1:27" s="82" customFormat="1" ht="13" x14ac:dyDescent="0.3">
      <c r="A1242" s="69">
        <v>44794</v>
      </c>
      <c r="B1242" s="70">
        <f t="shared" si="567"/>
        <v>21648954.809379999</v>
      </c>
      <c r="C1242" s="71">
        <f t="shared" si="568"/>
        <v>0.17056682390926725</v>
      </c>
      <c r="D1242" s="72">
        <f>[5]Data!$AJ$1237</f>
        <v>35589579.289999999</v>
      </c>
      <c r="E1242" s="81">
        <f>[5]Data!$I$1237</f>
        <v>12875309.259999998</v>
      </c>
      <c r="F1242" s="73"/>
      <c r="G1242" s="71">
        <f t="shared" si="569"/>
        <v>0.23766732918040256</v>
      </c>
      <c r="H1242" s="74">
        <f t="shared" si="525"/>
        <v>9538</v>
      </c>
      <c r="I1242" s="75">
        <f>'[6]Marketshare 2018'!$HW$13</f>
        <v>2366626882</v>
      </c>
      <c r="J1242" s="76">
        <f t="shared" si="570"/>
        <v>0.14959806690526256</v>
      </c>
      <c r="K1242" s="75">
        <f>'[6]Marketshare 2018'!$HW$67</f>
        <v>8868177.8443799987</v>
      </c>
      <c r="L1242" s="77">
        <f t="shared" si="571"/>
        <v>4.1635337674660954E-2</v>
      </c>
      <c r="M1242" s="75">
        <f t="shared" si="526"/>
        <v>356</v>
      </c>
      <c r="N1242" s="75">
        <f>'[6]Marketshare 2018'!$HW$24</f>
        <v>220913275</v>
      </c>
      <c r="O1242" s="78">
        <f t="shared" si="572"/>
        <v>0.51802995465527379</v>
      </c>
      <c r="P1242" s="75">
        <f>'[6]Marketshare 2018'!$HW$77</f>
        <v>4007131.4249999998</v>
      </c>
      <c r="Q1242" s="77">
        <f t="shared" si="573"/>
        <v>0.20154371664627216</v>
      </c>
      <c r="R1242" s="72">
        <f>[5]Data!$W$1237</f>
        <v>1000688.97</v>
      </c>
      <c r="S1242" s="79">
        <f t="shared" si="574"/>
        <v>-0.10715216472750344</v>
      </c>
      <c r="T1242" s="5">
        <v>4105</v>
      </c>
      <c r="U1242" s="80">
        <f>[5]Data!$X$1237</f>
        <v>757737.43</v>
      </c>
      <c r="V1242" s="81">
        <f>[5]Data!$Y$1237</f>
        <v>4910119.4399999985</v>
      </c>
      <c r="W1242" s="67">
        <v>2494</v>
      </c>
      <c r="X1242" s="75">
        <f>'[7]From Apr 2018'!$HW$10</f>
        <v>176891909.51999998</v>
      </c>
      <c r="Y1242" s="79">
        <f t="shared" si="575"/>
        <v>0.17777291092443703</v>
      </c>
      <c r="Z1242" s="75">
        <f>'[7]From Apr 2018'!$HW$18</f>
        <v>2105099.7000000002</v>
      </c>
      <c r="AA1242" s="77">
        <f t="shared" si="576"/>
        <v>7.9336573606342761E-2</v>
      </c>
    </row>
    <row r="1243" spans="1:27" s="82" customFormat="1" ht="13" x14ac:dyDescent="0.3">
      <c r="A1243" s="69">
        <v>44801</v>
      </c>
      <c r="B1243" s="70">
        <f t="shared" si="567"/>
        <v>28467997.287479997</v>
      </c>
      <c r="C1243" s="71">
        <f t="shared" si="568"/>
        <v>0.7041723750755815</v>
      </c>
      <c r="D1243" s="72">
        <f>[5]Data!$AJ$1238</f>
        <v>18199476.129999999</v>
      </c>
      <c r="E1243" s="81">
        <f>[5]Data!$I$1238</f>
        <v>14914595.609999999</v>
      </c>
      <c r="F1243" s="73"/>
      <c r="G1243" s="71">
        <f t="shared" si="569"/>
        <v>0.6569742241266685</v>
      </c>
      <c r="H1243" s="74">
        <f t="shared" ref="H1243:H1244" si="577">1708+1716+1419+1595+436+1750+914</f>
        <v>9538</v>
      </c>
      <c r="I1243" s="75">
        <f>'[6]Marketshare 2018'!$HX$13</f>
        <v>2376302375.4699998</v>
      </c>
      <c r="J1243" s="76">
        <f t="shared" si="570"/>
        <v>0.27868064380431523</v>
      </c>
      <c r="K1243" s="75">
        <f>'[6]Marketshare 2018'!$HX$67</f>
        <v>10074763.257480001</v>
      </c>
      <c r="L1243" s="77">
        <f t="shared" si="571"/>
        <v>4.7107563047341344E-2</v>
      </c>
      <c r="M1243" s="75">
        <f t="shared" ref="M1243:M1244" si="578">82+68+42+51+23+60+30</f>
        <v>356</v>
      </c>
      <c r="N1243" s="75">
        <f>'[6]Marketshare 2018'!$HX$24</f>
        <v>240280930</v>
      </c>
      <c r="O1243" s="78">
        <f t="shared" si="572"/>
        <v>0.55619098407520462</v>
      </c>
      <c r="P1243" s="75">
        <f>'[6]Marketshare 2018'!$HX$77</f>
        <v>4839832.3499999996</v>
      </c>
      <c r="Q1243" s="77">
        <f t="shared" si="573"/>
        <v>0.22380434019462137</v>
      </c>
      <c r="R1243" s="72">
        <f>[5]Data!$W$1238</f>
        <v>1363998.86</v>
      </c>
      <c r="S1243" s="79">
        <f t="shared" si="574"/>
        <v>0.35140625381600454</v>
      </c>
      <c r="T1243" s="5">
        <v>4105</v>
      </c>
      <c r="U1243" s="80">
        <f>[5]Data!$X$1238</f>
        <v>547670.29</v>
      </c>
      <c r="V1243" s="81">
        <f>[5]Data!$Y$1238</f>
        <v>9305594.129999999</v>
      </c>
      <c r="W1243" s="67">
        <v>2494</v>
      </c>
      <c r="X1243" s="75">
        <f>'[7]From Apr 2018'!$HX$10</f>
        <v>205613177.90999997</v>
      </c>
      <c r="Y1243" s="79">
        <f t="shared" si="575"/>
        <v>0.39692416289594568</v>
      </c>
      <c r="Z1243" s="75">
        <f>'[7]From Apr 2018'!$HX$18</f>
        <v>2336138.4</v>
      </c>
      <c r="AA1243" s="77">
        <f t="shared" si="576"/>
        <v>7.5745417479112592E-2</v>
      </c>
    </row>
    <row r="1244" spans="1:27" s="82" customFormat="1" ht="13" x14ac:dyDescent="0.3">
      <c r="A1244" s="69">
        <v>44808</v>
      </c>
      <c r="B1244" s="70">
        <f t="shared" si="567"/>
        <v>26426823.735880002</v>
      </c>
      <c r="C1244" s="71">
        <f t="shared" si="568"/>
        <v>0.22729989529477979</v>
      </c>
      <c r="D1244" s="72">
        <f>[5]Data!$AJ$1239</f>
        <v>16409725</v>
      </c>
      <c r="E1244" s="81">
        <f>[5]Data!$I$1239</f>
        <v>13245031.720000001</v>
      </c>
      <c r="F1244" s="73"/>
      <c r="G1244" s="71">
        <f t="shared" si="569"/>
        <v>0.14738879176578501</v>
      </c>
      <c r="H1244" s="74">
        <f t="shared" si="577"/>
        <v>9538</v>
      </c>
      <c r="I1244" s="75">
        <f>'[6]Marketshare 2018'!$HY$13</f>
        <v>2418023382.6300001</v>
      </c>
      <c r="J1244" s="76">
        <f t="shared" si="570"/>
        <v>0.19497985741338941</v>
      </c>
      <c r="K1244" s="75">
        <f>'[6]Marketshare 2018'!$HY$67</f>
        <v>9979974.3790799994</v>
      </c>
      <c r="L1244" s="77">
        <f t="shared" si="571"/>
        <v>4.5859194335577648E-2</v>
      </c>
      <c r="M1244" s="75">
        <f t="shared" si="578"/>
        <v>356</v>
      </c>
      <c r="N1244" s="75">
        <f>'[6]Marketshare 2018'!$HY$24</f>
        <v>232677500</v>
      </c>
      <c r="O1244" s="78">
        <f t="shared" si="572"/>
        <v>0.33548815219356198</v>
      </c>
      <c r="P1244" s="75">
        <f>'[6]Marketshare 2018'!$HY$77</f>
        <v>3265057.35</v>
      </c>
      <c r="Q1244" s="77">
        <f t="shared" si="573"/>
        <v>0.15591716001762096</v>
      </c>
      <c r="R1244" s="72">
        <f>[5]Data!$W$1239</f>
        <v>1426523.2867999999</v>
      </c>
      <c r="S1244" s="79">
        <f t="shared" si="574"/>
        <v>8.6238535611404377E-2</v>
      </c>
      <c r="T1244" s="5">
        <v>4105</v>
      </c>
      <c r="U1244" s="80">
        <f>[5]Data!$X$1239</f>
        <v>518318.89</v>
      </c>
      <c r="V1244" s="81">
        <f>[5]Data!$Y$1239</f>
        <v>8668567.2300000023</v>
      </c>
      <c r="W1244" s="67">
        <v>2494</v>
      </c>
      <c r="X1244" s="75">
        <f>'[7]From Apr 2018'!$HY$10</f>
        <v>223886321.13999999</v>
      </c>
      <c r="Y1244" s="79">
        <f t="shared" si="575"/>
        <v>0.28765738036262212</v>
      </c>
      <c r="Z1244" s="75">
        <f>'[7]From Apr 2018'!$HY$18</f>
        <v>2568382.6</v>
      </c>
      <c r="AA1244" s="77">
        <f t="shared" si="576"/>
        <v>7.6478770920353101E-2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2022-10-17T10:22:58Z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