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30.07.2023 - 27.08.2023\"/>
    </mc:Choice>
  </mc:AlternateContent>
  <xr:revisionPtr revIDLastSave="0" documentId="13_ncr:1_{BE39653A-08A9-48B1-8421-21828AA0E4C6}" xr6:coauthVersionLast="47" xr6:coauthVersionMax="47" xr10:uidLastSave="{00000000-0000-0000-0000-000000000000}"/>
  <bookViews>
    <workbookView xWindow="20" yWindow="20" windowWidth="19180" windowHeight="1006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95" i="1" l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P1288" i="1" l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G1293" i="1" s="1"/>
  <c r="D1240" i="1"/>
  <c r="V1239" i="1"/>
  <c r="U1239" i="1"/>
  <c r="R1239" i="1"/>
  <c r="E1239" i="1"/>
  <c r="G1292" i="1" s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B1276" i="1"/>
  <c r="B1284" i="1"/>
  <c r="B1292" i="1"/>
  <c r="B1270" i="1"/>
  <c r="B1278" i="1"/>
  <c r="B1286" i="1"/>
  <c r="B1294" i="1"/>
  <c r="B1267" i="1"/>
  <c r="B1275" i="1"/>
  <c r="B1283" i="1"/>
  <c r="B1291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L1082" i="1" s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AA1079" i="1" s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Q1076" i="1" s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L1074" i="1" s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L1061" i="1" s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Q1039" i="1" s="1"/>
  <c r="P1038" i="1"/>
  <c r="N1060" i="1"/>
  <c r="O1113" i="1" s="1"/>
  <c r="M1060" i="1"/>
  <c r="N1059" i="1"/>
  <c r="O1112" i="1" s="1"/>
  <c r="N1058" i="1"/>
  <c r="N1057" i="1"/>
  <c r="N1056" i="1"/>
  <c r="N1055" i="1"/>
  <c r="O1108" i="1" s="1"/>
  <c r="N1054" i="1"/>
  <c r="N1053" i="1"/>
  <c r="N1052" i="1"/>
  <c r="N1051" i="1"/>
  <c r="N1049" i="1"/>
  <c r="N1048" i="1"/>
  <c r="N1047" i="1"/>
  <c r="N1046" i="1"/>
  <c r="O1046" i="1" s="1"/>
  <c r="N1045" i="1"/>
  <c r="N1044" i="1"/>
  <c r="N1043" i="1"/>
  <c r="N1042" i="1"/>
  <c r="N1041" i="1"/>
  <c r="N1040" i="1"/>
  <c r="N1039" i="1"/>
  <c r="K1060" i="1"/>
  <c r="L1060" i="1" s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I1055" i="1"/>
  <c r="I1054" i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J1050" i="1" s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Q1027" i="1" s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Q1017" i="1" s="1"/>
  <c r="P1016" i="1"/>
  <c r="P1015" i="1"/>
  <c r="P1014" i="1"/>
  <c r="N1021" i="1"/>
  <c r="N1020" i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S1112" i="1" s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D1049" i="1"/>
  <c r="Z1048" i="1"/>
  <c r="X1048" i="1"/>
  <c r="Y1048" i="1" s="1"/>
  <c r="W1048" i="1"/>
  <c r="V1048" i="1"/>
  <c r="U1048" i="1"/>
  <c r="R1048" i="1"/>
  <c r="M1048" i="1"/>
  <c r="H1048" i="1"/>
  <c r="E1048" i="1"/>
  <c r="D1048" i="1"/>
  <c r="Z1047" i="1"/>
  <c r="X1047" i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AA1028" i="1" s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L993" i="1" s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D991" i="1"/>
  <c r="Z990" i="1"/>
  <c r="X990" i="1"/>
  <c r="W990" i="1"/>
  <c r="V990" i="1"/>
  <c r="U990" i="1"/>
  <c r="R990" i="1"/>
  <c r="P990" i="1"/>
  <c r="N990" i="1"/>
  <c r="O990" i="1" s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L978" i="1" s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L966" i="1" s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L963" i="1" s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L934" i="1" s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S929" i="1" s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P927" i="1"/>
  <c r="N927" i="1"/>
  <c r="K927" i="1"/>
  <c r="I927" i="1"/>
  <c r="E927" i="1"/>
  <c r="D927" i="1"/>
  <c r="Z926" i="1"/>
  <c r="X926" i="1"/>
  <c r="P926" i="1"/>
  <c r="N926" i="1"/>
  <c r="V926" i="1"/>
  <c r="U926" i="1"/>
  <c r="R926" i="1"/>
  <c r="S979" i="1" s="1"/>
  <c r="K926" i="1"/>
  <c r="I926" i="1"/>
  <c r="E926" i="1"/>
  <c r="D926" i="1"/>
  <c r="N924" i="1"/>
  <c r="Z925" i="1"/>
  <c r="X925" i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K922" i="1"/>
  <c r="I922" i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P915" i="1"/>
  <c r="N915" i="1"/>
  <c r="Q915" i="1" s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Y925" i="1" s="1"/>
  <c r="Z874" i="1"/>
  <c r="X874" i="1"/>
  <c r="Y927" i="1" s="1"/>
  <c r="Z875" i="1"/>
  <c r="X875" i="1"/>
  <c r="Z876" i="1"/>
  <c r="X876" i="1"/>
  <c r="Z877" i="1"/>
  <c r="X877" i="1"/>
  <c r="Y930" i="1" s="1"/>
  <c r="Z878" i="1"/>
  <c r="X878" i="1"/>
  <c r="Z879" i="1"/>
  <c r="X879" i="1"/>
  <c r="Z880" i="1"/>
  <c r="X880" i="1"/>
  <c r="X881" i="1"/>
  <c r="Z881" i="1"/>
  <c r="AA881" i="1" s="1"/>
  <c r="X882" i="1"/>
  <c r="Z882" i="1"/>
  <c r="Z883" i="1"/>
  <c r="X883" i="1"/>
  <c r="Y936" i="1" s="1"/>
  <c r="Z884" i="1"/>
  <c r="X884" i="1"/>
  <c r="Z885" i="1"/>
  <c r="X885" i="1"/>
  <c r="AA885" i="1" s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G826" i="1" s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G850" i="1" s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G858" i="1" s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E896" i="1"/>
  <c r="E897" i="1"/>
  <c r="E898" i="1"/>
  <c r="G951" i="1" s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J952" i="1" s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J908" i="1" s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O898" i="1" s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O878" i="1" s="1"/>
  <c r="K829" i="1"/>
  <c r="K828" i="1"/>
  <c r="L828" i="1" s="1"/>
  <c r="K827" i="1"/>
  <c r="K826" i="1"/>
  <c r="K825" i="1"/>
  <c r="I829" i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O876" i="1" s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65" i="1"/>
  <c r="AA853" i="1"/>
  <c r="AA845" i="1"/>
  <c r="Y846" i="1"/>
  <c r="Y886" i="1"/>
  <c r="AA837" i="1"/>
  <c r="AA821" i="1"/>
  <c r="O945" i="1"/>
  <c r="Q955" i="1"/>
  <c r="AA961" i="1"/>
  <c r="O966" i="1"/>
  <c r="L992" i="1"/>
  <c r="AA1012" i="1"/>
  <c r="Q1018" i="1"/>
  <c r="Q1019" i="1"/>
  <c r="L1020" i="1"/>
  <c r="L1035" i="1"/>
  <c r="Q1048" i="1"/>
  <c r="Q1054" i="1"/>
  <c r="L1053" i="1"/>
  <c r="O998" i="1"/>
  <c r="Q972" i="1"/>
  <c r="J1017" i="1"/>
  <c r="J985" i="1"/>
  <c r="O974" i="1"/>
  <c r="L984" i="1"/>
  <c r="S1015" i="1"/>
  <c r="S1052" i="1"/>
  <c r="S1013" i="1"/>
  <c r="G897" i="1"/>
  <c r="J829" i="1"/>
  <c r="J1041" i="1"/>
  <c r="Q1061" i="1"/>
  <c r="AA1063" i="1"/>
  <c r="J861" i="1"/>
  <c r="O1062" i="1"/>
  <c r="J964" i="1"/>
  <c r="L1043" i="1"/>
  <c r="Q1069" i="1"/>
  <c r="Q1072" i="1"/>
  <c r="Q1082" i="1"/>
  <c r="L1084" i="1"/>
  <c r="L1085" i="1"/>
  <c r="Q1088" i="1"/>
  <c r="L1091" i="1"/>
  <c r="L1100" i="1"/>
  <c r="L1104" i="1"/>
  <c r="G1010" i="1"/>
  <c r="G991" i="1"/>
  <c r="G1106" i="1"/>
  <c r="G925" i="1"/>
  <c r="S967" i="1"/>
  <c r="G957" i="1"/>
  <c r="J827" i="1"/>
  <c r="Y879" i="1"/>
  <c r="S1088" i="1"/>
  <c r="S1035" i="1"/>
  <c r="O890" i="1"/>
  <c r="L956" i="1"/>
  <c r="AA1049" i="1"/>
  <c r="Y1037" i="1"/>
  <c r="Y1090" i="1"/>
  <c r="J1073" i="1"/>
  <c r="S1095" i="1"/>
  <c r="G1098" i="1"/>
  <c r="S1007" i="1"/>
  <c r="AA1057" i="1"/>
  <c r="Q1031" i="1"/>
  <c r="Q1056" i="1"/>
  <c r="O1081" i="1"/>
  <c r="O1087" i="1"/>
  <c r="J1093" i="1"/>
  <c r="O1109" i="1"/>
  <c r="J1027" i="1"/>
  <c r="O1098" i="1"/>
  <c r="Q1098" i="1"/>
  <c r="AA1060" i="1"/>
  <c r="AA1108" i="1"/>
  <c r="Y1066" i="1"/>
  <c r="AA1068" i="1"/>
  <c r="AA1111" i="1"/>
  <c r="Q1114" i="1"/>
  <c r="L1114" i="1"/>
  <c r="Q1104" i="1" l="1"/>
  <c r="S917" i="1"/>
  <c r="G895" i="1"/>
  <c r="AA917" i="1"/>
  <c r="L922" i="1"/>
  <c r="G1024" i="1"/>
  <c r="G1028" i="1"/>
  <c r="AA981" i="1"/>
  <c r="L999" i="1"/>
  <c r="S1054" i="1"/>
  <c r="L1003" i="1"/>
  <c r="L1007" i="1"/>
  <c r="S1070" i="1"/>
  <c r="AA1021" i="1"/>
  <c r="G1102" i="1"/>
  <c r="O1073" i="1"/>
  <c r="L1071" i="1"/>
  <c r="L1063" i="1"/>
  <c r="S1091" i="1"/>
  <c r="O923" i="1"/>
  <c r="L859" i="1"/>
  <c r="L865" i="1"/>
  <c r="Q870" i="1"/>
  <c r="Q872" i="1"/>
  <c r="Q884" i="1"/>
  <c r="Q886" i="1"/>
  <c r="Q890" i="1"/>
  <c r="L893" i="1"/>
  <c r="Q906" i="1"/>
  <c r="Y932" i="1"/>
  <c r="S976" i="1"/>
  <c r="O979" i="1"/>
  <c r="Y989" i="1"/>
  <c r="O996" i="1"/>
  <c r="Q1034" i="1"/>
  <c r="J1109" i="1"/>
  <c r="B1062" i="1"/>
  <c r="C1115" i="1" s="1"/>
  <c r="B1091" i="1"/>
  <c r="C1144" i="1" s="1"/>
  <c r="Q1046" i="1"/>
  <c r="AA1100" i="1"/>
  <c r="Q990" i="1"/>
  <c r="O975" i="1"/>
  <c r="Y1084" i="1"/>
  <c r="S1049" i="1"/>
  <c r="O1043" i="1"/>
  <c r="AA877" i="1"/>
  <c r="Q1093" i="1"/>
  <c r="J1060" i="1"/>
  <c r="S980" i="1"/>
  <c r="O994" i="1"/>
  <c r="O968" i="1"/>
  <c r="Y1100" i="1"/>
  <c r="S1113" i="1"/>
  <c r="L1087" i="1"/>
  <c r="AA1071" i="1"/>
  <c r="Q881" i="1"/>
  <c r="J939" i="1"/>
  <c r="J1026" i="1"/>
  <c r="G1044" i="1"/>
  <c r="S1062" i="1"/>
  <c r="G1104" i="1"/>
  <c r="L1108" i="1"/>
  <c r="L1109" i="1"/>
  <c r="S968" i="1"/>
  <c r="Y978" i="1"/>
  <c r="G1086" i="1"/>
  <c r="J1107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C1029" i="1" s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C991" i="1" s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C1108" i="1" s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C898" i="1" s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C1060" i="1" s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C1044" i="1" s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962" i="1" l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<sst xmlns="http://schemas.openxmlformats.org/spreadsheetml/2006/main" count="80" uniqueCount="39">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</sst>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Gambltax%202004.xlsx" TargetMode="External"/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9"/>
      <sheetName val="Chart20"/>
      <sheetName val="Chart21"/>
      <sheetName val="Data"/>
      <sheetName val="Sheet1"/>
      <sheetName val="Chart22"/>
      <sheetName val="Chart23"/>
      <sheetName val="Chart24"/>
      <sheetName val="Chart25"/>
      <sheetName val="Chart26"/>
      <sheetName val="Chart27"/>
      <sheetName val="Chart28"/>
      <sheetName val="Glo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95"/>
  <sheetViews>
    <sheetView tabSelected="1" topLeftCell="A7" zoomScaleNormal="100" zoomScaleSheetLayoutView="100" workbookViewId="0">
      <pane xSplit="1" ySplit="2" topLeftCell="E1289" activePane="bottomRight" state="frozen"/>
      <selection pane="topRight" activeCell="B7" sqref="B7"/>
      <selection pane="bottomLeft" activeCell="A9" sqref="A9"/>
      <selection pane="bottomRight" activeCell="A1295" sqref="A1295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95" si="600">(I1266/I1213)-1</f>
        <v>0.10013812947701939</v>
      </c>
      <c r="K1266" s="74">
        <f>'[6]Marketshare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95" si="602">(N1266/N1213)-1</f>
        <v>0.19188760694597673</v>
      </c>
      <c r="P1266" s="74">
        <f>'[6]Marketshare 2018'!$IU$77</f>
        <v>3669015.6</v>
      </c>
      <c r="Q1266" s="76">
        <f t="shared" ref="Q1266:Q1295" si="603">(P1266/0.09)/N1266</f>
        <v>0.1758089899652594</v>
      </c>
      <c r="R1266" s="71">
        <f>[5]Data!$W$1261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95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[5]Data!$AJ$1285</f>
        <v>25567565.440000001</v>
      </c>
      <c r="E1290" s="61">
        <f>[5]Data!$I$1285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'[8]Marketshare 2018'!$JS$13</f>
        <v>2337030494.52</v>
      </c>
      <c r="J1290" s="75">
        <f t="shared" si="600"/>
        <v>-8.9734425767694637E-3</v>
      </c>
      <c r="K1290" s="74">
        <f>'[8]Marketshare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'[8]Marketshare 2018'!$JS$24</f>
        <v>248761070</v>
      </c>
      <c r="O1290" s="77">
        <f t="shared" si="602"/>
        <v>0.23760147040909652</v>
      </c>
      <c r="P1290" s="74">
        <f>'[8]Marketshare 2018'!$JS$77</f>
        <v>3679467.5249999999</v>
      </c>
      <c r="Q1290" s="76">
        <f t="shared" si="603"/>
        <v>0.16434634446619803</v>
      </c>
      <c r="R1290" s="71">
        <f>[5]Data!$W$1285</f>
        <v>1045475.25</v>
      </c>
      <c r="S1290" s="78">
        <f t="shared" si="604"/>
        <v>-0.14386987103574422</v>
      </c>
      <c r="T1290" s="5">
        <v>5306</v>
      </c>
      <c r="U1290" s="79">
        <f>[5]Data!$X$1285</f>
        <v>575845.44999999995</v>
      </c>
      <c r="V1290" s="61">
        <f>[5]Data!$Y$1285</f>
        <v>7889882.6399999941</v>
      </c>
      <c r="W1290" s="67">
        <v>2737</v>
      </c>
      <c r="X1290" s="74">
        <f>'[7]From Apr 2023'!$JS$10</f>
        <v>179456940.52000001</v>
      </c>
      <c r="Y1290" s="78">
        <f t="shared" si="608"/>
        <v>-5.6103042327027008E-4</v>
      </c>
      <c r="Z1290" s="74">
        <f>'[7]From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[5]Data!$AJ$1286</f>
        <v>13140407</v>
      </c>
      <c r="E1291" s="61">
        <f>[5]Data!$I$1286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'[8]Marketshare 2018'!$JT$13</f>
        <v>2511968037.5300002</v>
      </c>
      <c r="J1291" s="75">
        <f t="shared" si="600"/>
        <v>6.5225582166295704E-2</v>
      </c>
      <c r="K1291" s="74">
        <f>'[8]Marketshare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'[8]Marketshare 2018'!$JT$24</f>
        <v>253939770</v>
      </c>
      <c r="O1291" s="77">
        <f t="shared" si="602"/>
        <v>0.1075613636939059</v>
      </c>
      <c r="P1291" s="74">
        <f>'[8]Marketshare 2018'!$JT$77</f>
        <v>4899261.1499999994</v>
      </c>
      <c r="Q1291" s="76">
        <f t="shared" si="603"/>
        <v>0.21436671774570795</v>
      </c>
      <c r="R1291" s="71">
        <f>[5]Data!$W$1286</f>
        <v>1566388.6500000001</v>
      </c>
      <c r="S1291" s="78">
        <f t="shared" si="604"/>
        <v>0.37304211773225471</v>
      </c>
      <c r="T1291" s="5">
        <v>5306</v>
      </c>
      <c r="U1291" s="79">
        <f>[5]Data!$X$1286</f>
        <v>412966.48</v>
      </c>
      <c r="V1291" s="61">
        <f>[5]Data!$Y$1286</f>
        <v>9720015.0400000047</v>
      </c>
      <c r="W1291" s="67">
        <v>2737</v>
      </c>
      <c r="X1291" s="74">
        <f>'[7]From Apr 2023'!$JT$10</f>
        <v>226161025.19999999</v>
      </c>
      <c r="Y1291" s="78">
        <f t="shared" si="608"/>
        <v>0.21850091864986809</v>
      </c>
      <c r="Z1291" s="74">
        <f>'[7]From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[5]Data!$AJ$1287</f>
        <v>30348616.100000001</v>
      </c>
      <c r="E1292" s="61">
        <f>[5]Data!$I$1287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'[8]Marketshare 2018'!$JU$13</f>
        <v>2630396403.1099997</v>
      </c>
      <c r="J1292" s="75">
        <f t="shared" si="600"/>
        <v>1.3120506167658696E-3</v>
      </c>
      <c r="K1292" s="74">
        <f>'[8]Marketshare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'[8]Marketshare 2018'!$JU$24</f>
        <v>264834415</v>
      </c>
      <c r="O1292" s="77">
        <f t="shared" si="602"/>
        <v>0.10398950929395223</v>
      </c>
      <c r="P1292" s="74">
        <f>'[8]Marketshare 2018'!$JU$77</f>
        <v>5552123.1749999998</v>
      </c>
      <c r="Q1292" s="76">
        <f t="shared" si="603"/>
        <v>0.2329389762278441</v>
      </c>
      <c r="R1292" s="71">
        <f>[5]Data!$W$1287</f>
        <v>1419580.5300000003</v>
      </c>
      <c r="S1292" s="78">
        <f t="shared" si="604"/>
        <v>-3.7366825271856974E-2</v>
      </c>
      <c r="T1292" s="5">
        <v>5306</v>
      </c>
      <c r="U1292" s="79">
        <f>[5]Data!$X$1287</f>
        <v>377559.51</v>
      </c>
      <c r="V1292" s="61">
        <f>[5]Data!$Y$1287</f>
        <v>6414842.7400000095</v>
      </c>
      <c r="W1292" s="67">
        <v>2737</v>
      </c>
      <c r="X1292" s="74">
        <f>'[7]From Apr 2023'!$JU$10</f>
        <v>229710284.66999999</v>
      </c>
      <c r="Y1292" s="78">
        <f t="shared" si="608"/>
        <v>-3.0808595394860028E-3</v>
      </c>
      <c r="Z1292" s="74">
        <f>'[7]From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[5]Data!$AJ$1288</f>
        <v>19297259.329999998</v>
      </c>
      <c r="E1293" s="61">
        <f>[5]Data!$I$1288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'[8]Marketshare 2018'!$JV$13</f>
        <v>2559189959.0799994</v>
      </c>
      <c r="J1293" s="75">
        <f t="shared" si="600"/>
        <v>4.2222063992347403E-2</v>
      </c>
      <c r="K1293" s="74">
        <f>'[8]Marketshare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'[8]Marketshare 2018'!$JV$24</f>
        <v>234342405</v>
      </c>
      <c r="O1293" s="77">
        <f t="shared" si="602"/>
        <v>-6.4567324315579211E-2</v>
      </c>
      <c r="P1293" s="74">
        <f>'[8]Marketshare 2018'!$JV$77</f>
        <v>4656194.7749999994</v>
      </c>
      <c r="Q1293" s="76">
        <f t="shared" si="603"/>
        <v>0.22076882542875667</v>
      </c>
      <c r="R1293" s="71">
        <f>[5]Data!$W$1288</f>
        <v>1238078.03</v>
      </c>
      <c r="S1293" s="78">
        <f t="shared" si="604"/>
        <v>-0.17102600719884398</v>
      </c>
      <c r="T1293" s="5">
        <v>5306</v>
      </c>
      <c r="U1293" s="79">
        <f>[5]Data!$X$1288</f>
        <v>658579.84</v>
      </c>
      <c r="V1293" s="61">
        <f>[5]Data!$Y$1288</f>
        <v>7903645.1999999825</v>
      </c>
      <c r="W1293" s="67">
        <v>2737</v>
      </c>
      <c r="X1293" s="74">
        <f>'[7]From Apr 2023'!$JV$10</f>
        <v>191576776.00999999</v>
      </c>
      <c r="Y1293" s="78">
        <f t="shared" si="608"/>
        <v>-9.5061985229439205E-2</v>
      </c>
      <c r="Z1293" s="74">
        <f>'[7]From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[5]Data!$AJ$1289</f>
        <v>29331569</v>
      </c>
      <c r="E1294" s="61">
        <f>[5]Data!$I$1289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'[8]Marketshare 2018'!$JW$13</f>
        <v>2294466556.9300003</v>
      </c>
      <c r="J1294" s="75">
        <f t="shared" si="600"/>
        <v>-0.16115913577530605</v>
      </c>
      <c r="K1294" s="74">
        <f>'[8]Marketshare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'[8]Marketshare 2018'!$JW$24</f>
        <v>217632085</v>
      </c>
      <c r="O1294" s="77">
        <f t="shared" si="602"/>
        <v>6.9229555338301996E-2</v>
      </c>
      <c r="P1294" s="74">
        <f>'[8]Marketshare 2018'!$JW$77</f>
        <v>4528521.8999999994</v>
      </c>
      <c r="Q1294" s="76">
        <f t="shared" si="603"/>
        <v>0.23120170906785178</v>
      </c>
      <c r="R1294" s="71">
        <f>[5]Data!$W$1289</f>
        <v>1163759.5900000001</v>
      </c>
      <c r="S1294" s="78">
        <f t="shared" si="604"/>
        <v>2.7238451064421909E-3</v>
      </c>
      <c r="T1294" s="5">
        <v>5306</v>
      </c>
      <c r="U1294" s="79">
        <f>[5]Data!$X$1289</f>
        <v>447083.94</v>
      </c>
      <c r="V1294" s="61">
        <f>[5]Data!$Y$1289</f>
        <v>4997653.7500000298</v>
      </c>
      <c r="W1294" s="67">
        <v>2737</v>
      </c>
      <c r="X1294" s="74">
        <f>'[7]From Apr 2023'!$JW$10</f>
        <v>180547781.85999998</v>
      </c>
      <c r="Y1294" s="78">
        <f t="shared" si="608"/>
        <v>1.4760369553590058E-2</v>
      </c>
      <c r="Z1294" s="74">
        <f>'[7]From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[5]Data!$AJ$1290</f>
        <v>24280134.550000001</v>
      </c>
      <c r="E1295" s="61">
        <f>[5]Data!$I$1290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'[8]Marketshare 2018'!$JX$13</f>
        <v>2437873257.6199999</v>
      </c>
      <c r="J1295" s="75">
        <f t="shared" si="600"/>
        <v>3.0104608445836067E-2</v>
      </c>
      <c r="K1295" s="74">
        <f>'[8]Marketshare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'[8]Marketshare 2018'!$JX$24</f>
        <v>241431525</v>
      </c>
      <c r="O1295" s="77">
        <f t="shared" si="602"/>
        <v>9.2879207915413931E-2</v>
      </c>
      <c r="P1295" s="74">
        <f>'[8]Marketshare 2018'!$JX$77</f>
        <v>2683603.5749999997</v>
      </c>
      <c r="Q1295" s="76">
        <f t="shared" si="603"/>
        <v>0.12350424204129927</v>
      </c>
      <c r="R1295" s="71">
        <f>[5]Data!$W$1290</f>
        <v>1423353.38</v>
      </c>
      <c r="S1295" s="78">
        <f t="shared" si="604"/>
        <v>0.42237340739350793</v>
      </c>
      <c r="T1295" s="5">
        <v>5306</v>
      </c>
      <c r="U1295" s="79">
        <f>[5]Data!$X$1290</f>
        <v>548594.17000000004</v>
      </c>
      <c r="V1295" s="61">
        <f>[5]Data!$Y$1290</f>
        <v>6148171.8000000091</v>
      </c>
      <c r="W1295" s="67">
        <v>2737</v>
      </c>
      <c r="X1295" s="74">
        <f>'[7]From Apr 2023'!$JX$10</f>
        <v>200511903.09999999</v>
      </c>
      <c r="Y1295" s="78">
        <f t="shared" si="608"/>
        <v>0.13352783428079551</v>
      </c>
      <c r="Z1295" s="74">
        <f>'[7]From Apr 2023'!$JX$18</f>
        <v>2364116.6199999996</v>
      </c>
      <c r="AA1295" s="76">
        <f t="shared" si="606"/>
        <v>7.8602702497947943E-2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2023-09-05T10:54:51Z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