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4/"/>
    </mc:Choice>
  </mc:AlternateContent>
  <xr:revisionPtr revIDLastSave="121" documentId="13_ncr:1_{23556A03-A855-4C9A-B798-37EB01B7467F}" xr6:coauthVersionLast="47" xr6:coauthVersionMax="47" xr10:uidLastSave="{1F8BE674-FFB3-48EE-9202-284AE416068B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315" i="1" l="1"/>
  <c r="U1315" i="1"/>
  <c r="Z1315" i="1" l="1"/>
  <c r="X1315" i="1"/>
  <c r="R1315" i="1" l="1"/>
  <c r="P1315" i="1"/>
  <c r="N1315" i="1"/>
  <c r="K1315" i="1"/>
  <c r="I1315" i="1"/>
  <c r="E1315" i="1"/>
  <c r="D1315" i="1"/>
  <c r="X1314" i="1" l="1"/>
  <c r="P1314" i="1"/>
  <c r="N1314" i="1"/>
  <c r="K1314" i="1"/>
  <c r="I1314" i="1"/>
  <c r="Z1314" i="1"/>
  <c r="P1313" i="1"/>
  <c r="N1313" i="1"/>
  <c r="K1313" i="1"/>
  <c r="I1313" i="1"/>
  <c r="P1312" i="1"/>
  <c r="N1312" i="1"/>
  <c r="K1312" i="1"/>
  <c r="I1312" i="1"/>
  <c r="P1311" i="1"/>
  <c r="N1311" i="1"/>
  <c r="K1311" i="1"/>
  <c r="I1311" i="1"/>
  <c r="P1310" i="1"/>
  <c r="N1310" i="1"/>
  <c r="K1310" i="1"/>
  <c r="I1310" i="1"/>
  <c r="P1309" i="1"/>
  <c r="N1309" i="1"/>
  <c r="K1309" i="1"/>
  <c r="I1309" i="1"/>
  <c r="P1308" i="1"/>
  <c r="N1308" i="1"/>
  <c r="K1308" i="1"/>
  <c r="I1308" i="1"/>
  <c r="P1307" i="1"/>
  <c r="N1307" i="1"/>
  <c r="K1307" i="1"/>
  <c r="I1307" i="1"/>
  <c r="P1306" i="1"/>
  <c r="N1306" i="1"/>
  <c r="K1306" i="1"/>
  <c r="I1306" i="1"/>
  <c r="P1305" i="1"/>
  <c r="N1305" i="1"/>
  <c r="K1305" i="1"/>
  <c r="I1305" i="1"/>
  <c r="Z1301" i="1"/>
  <c r="X1301" i="1"/>
  <c r="Z1313" i="1"/>
  <c r="X1313" i="1"/>
  <c r="Z1312" i="1"/>
  <c r="X1312" i="1"/>
  <c r="Z1311" i="1"/>
  <c r="X1311" i="1"/>
  <c r="Z1310" i="1"/>
  <c r="X1310" i="1"/>
  <c r="Z1309" i="1"/>
  <c r="X1309" i="1"/>
  <c r="Z1308" i="1"/>
  <c r="X1308" i="1"/>
  <c r="Z1307" i="1"/>
  <c r="X1307" i="1"/>
  <c r="Z1306" i="1"/>
  <c r="X1306" i="1"/>
  <c r="Z1305" i="1"/>
  <c r="X1305" i="1"/>
  <c r="Z1304" i="1"/>
  <c r="X1304" i="1"/>
  <c r="Z1303" i="1"/>
  <c r="X1303" i="1"/>
  <c r="Z1302" i="1"/>
  <c r="X1302" i="1"/>
  <c r="Z1300" i="1"/>
  <c r="X1300" i="1"/>
  <c r="P1304" i="1"/>
  <c r="N1304" i="1"/>
  <c r="K1304" i="1"/>
  <c r="I1304" i="1"/>
  <c r="P1303" i="1"/>
  <c r="N1303" i="1"/>
  <c r="K1303" i="1"/>
  <c r="I1303" i="1"/>
  <c r="P1302" i="1"/>
  <c r="N1302" i="1"/>
  <c r="K1302" i="1"/>
  <c r="I1302" i="1"/>
  <c r="P1301" i="1"/>
  <c r="N1301" i="1"/>
  <c r="K1301" i="1"/>
  <c r="I1301" i="1"/>
  <c r="P1300" i="1"/>
  <c r="N1300" i="1"/>
  <c r="K1300" i="1"/>
  <c r="I1300" i="1"/>
  <c r="N1299" i="1"/>
  <c r="K1299" i="1"/>
  <c r="I1299" i="1"/>
  <c r="Z1299" i="1"/>
  <c r="X1299" i="1"/>
  <c r="Z1298" i="1"/>
  <c r="X1298" i="1"/>
  <c r="K1298" i="1"/>
  <c r="I1298" i="1"/>
  <c r="P1299" i="1"/>
  <c r="P1298" i="1"/>
  <c r="N1298" i="1"/>
  <c r="P1297" i="1"/>
  <c r="N1297" i="1"/>
  <c r="K1297" i="1"/>
  <c r="I1297" i="1"/>
  <c r="P1296" i="1"/>
  <c r="N1296" i="1"/>
  <c r="K1296" i="1"/>
  <c r="I1296" i="1"/>
  <c r="P1295" i="1"/>
  <c r="N1295" i="1"/>
  <c r="K1295" i="1"/>
  <c r="I1295" i="1"/>
  <c r="P1294" i="1"/>
  <c r="N1294" i="1"/>
  <c r="K1294" i="1"/>
  <c r="I1294" i="1"/>
  <c r="P1293" i="1"/>
  <c r="N1293" i="1"/>
  <c r="K1293" i="1"/>
  <c r="I1293" i="1"/>
  <c r="P1292" i="1"/>
  <c r="N1292" i="1"/>
  <c r="K1292" i="1"/>
  <c r="I1292" i="1"/>
  <c r="P1291" i="1"/>
  <c r="N1291" i="1"/>
  <c r="K1291" i="1"/>
  <c r="I1291" i="1"/>
  <c r="P1290" i="1"/>
  <c r="N1290" i="1"/>
  <c r="K1290" i="1"/>
  <c r="I1290" i="1"/>
  <c r="P1289" i="1"/>
  <c r="N1289" i="1"/>
  <c r="K1289" i="1"/>
  <c r="I1289" i="1"/>
  <c r="I1288" i="1"/>
  <c r="R10" i="1"/>
  <c r="Z1297" i="1"/>
  <c r="X1297" i="1"/>
  <c r="Z1296" i="1"/>
  <c r="X1296" i="1"/>
  <c r="Z1295" i="1"/>
  <c r="X1295" i="1"/>
  <c r="Z1294" i="1"/>
  <c r="X1294" i="1"/>
  <c r="Z1293" i="1"/>
  <c r="X1293" i="1"/>
  <c r="Z1292" i="1"/>
  <c r="X1292" i="1"/>
  <c r="Z1291" i="1"/>
  <c r="X1291" i="1"/>
  <c r="Z1290" i="1"/>
  <c r="X1290" i="1"/>
  <c r="Z1289" i="1"/>
  <c r="X1289" i="1"/>
  <c r="Z1288" i="1"/>
  <c r="X1288" i="1"/>
  <c r="Z1287" i="1"/>
  <c r="X1287" i="1"/>
  <c r="Z1286" i="1"/>
  <c r="X1286" i="1"/>
  <c r="Z1285" i="1"/>
  <c r="X1285" i="1"/>
  <c r="Z1284" i="1"/>
  <c r="X1284" i="1"/>
  <c r="Z1283" i="1"/>
  <c r="X1283" i="1"/>
  <c r="Z1282" i="1"/>
  <c r="X1282" i="1"/>
  <c r="Z1281" i="1"/>
  <c r="X1281" i="1"/>
  <c r="Z1280" i="1"/>
  <c r="X1280" i="1"/>
  <c r="Z1277" i="1"/>
  <c r="X1277" i="1"/>
  <c r="X1278" i="1"/>
  <c r="Z1278" i="1"/>
  <c r="X1279" i="1"/>
  <c r="Z1279" i="1"/>
  <c r="AA1277" i="1" l="1"/>
  <c r="AA1279" i="1"/>
  <c r="AA1278" i="1" l="1"/>
  <c r="V1314" i="1" l="1"/>
  <c r="U1314" i="1"/>
  <c r="R1314" i="1"/>
  <c r="E1314" i="1"/>
  <c r="D1314" i="1"/>
  <c r="V1313" i="1"/>
  <c r="U1313" i="1"/>
  <c r="R1313" i="1"/>
  <c r="E1313" i="1"/>
  <c r="D1313" i="1"/>
  <c r="V1312" i="1"/>
  <c r="U1312" i="1"/>
  <c r="R1312" i="1"/>
  <c r="E1312" i="1"/>
  <c r="D1312" i="1"/>
  <c r="V1311" i="1"/>
  <c r="U1311" i="1"/>
  <c r="R1311" i="1"/>
  <c r="E1311" i="1"/>
  <c r="D1311" i="1"/>
  <c r="V1310" i="1"/>
  <c r="U1310" i="1"/>
  <c r="R1310" i="1"/>
  <c r="E1310" i="1"/>
  <c r="D1310" i="1"/>
  <c r="V1309" i="1"/>
  <c r="U1309" i="1"/>
  <c r="R1309" i="1"/>
  <c r="E1309" i="1"/>
  <c r="D1309" i="1"/>
  <c r="V1308" i="1"/>
  <c r="U1308" i="1"/>
  <c r="R1308" i="1"/>
  <c r="E1308" i="1"/>
  <c r="D1308" i="1"/>
  <c r="V1307" i="1"/>
  <c r="U1307" i="1"/>
  <c r="R1307" i="1"/>
  <c r="E1307" i="1"/>
  <c r="D1307" i="1"/>
  <c r="V1306" i="1"/>
  <c r="U1306" i="1"/>
  <c r="R1306" i="1"/>
  <c r="E1306" i="1"/>
  <c r="D1306" i="1"/>
  <c r="V1305" i="1"/>
  <c r="U1305" i="1"/>
  <c r="R1305" i="1"/>
  <c r="E1305" i="1"/>
  <c r="D1305" i="1"/>
  <c r="V1304" i="1"/>
  <c r="U1304" i="1"/>
  <c r="R1304" i="1"/>
  <c r="E1304" i="1"/>
  <c r="D1304" i="1"/>
  <c r="V1303" i="1"/>
  <c r="U1303" i="1"/>
  <c r="R1303" i="1"/>
  <c r="E1303" i="1"/>
  <c r="D1303" i="1"/>
  <c r="V1302" i="1"/>
  <c r="U1302" i="1"/>
  <c r="R1302" i="1"/>
  <c r="E1302" i="1"/>
  <c r="D1302" i="1"/>
  <c r="V1301" i="1"/>
  <c r="U1301" i="1"/>
  <c r="R1301" i="1"/>
  <c r="E1301" i="1"/>
  <c r="D1301" i="1"/>
  <c r="V1300" i="1"/>
  <c r="U1300" i="1"/>
  <c r="R1300" i="1"/>
  <c r="E1300" i="1"/>
  <c r="D1300" i="1"/>
  <c r="V1299" i="1"/>
  <c r="U1299" i="1"/>
  <c r="R1299" i="1"/>
  <c r="E1299" i="1"/>
  <c r="D1299" i="1"/>
  <c r="V1298" i="1"/>
  <c r="U1298" i="1"/>
  <c r="R1298" i="1"/>
  <c r="E1298" i="1"/>
  <c r="D1298" i="1"/>
  <c r="V1297" i="1"/>
  <c r="U1297" i="1"/>
  <c r="R1297" i="1"/>
  <c r="E1297" i="1"/>
  <c r="D1297" i="1"/>
  <c r="V1296" i="1"/>
  <c r="U1296" i="1"/>
  <c r="R1296" i="1"/>
  <c r="E1296" i="1"/>
  <c r="D1296" i="1"/>
  <c r="AA1296" i="1"/>
  <c r="AA1315" i="1"/>
  <c r="AA1313" i="1"/>
  <c r="Q1312" i="1"/>
  <c r="L1311" i="1"/>
  <c r="L1309" i="1"/>
  <c r="AA1307" i="1"/>
  <c r="L1307" i="1"/>
  <c r="Q1306" i="1"/>
  <c r="L1306" i="1"/>
  <c r="Q1299" i="1"/>
  <c r="P1288" i="1"/>
  <c r="N1288" i="1"/>
  <c r="K1288" i="1"/>
  <c r="P1287" i="1"/>
  <c r="N1287" i="1"/>
  <c r="K1287" i="1"/>
  <c r="I1287" i="1"/>
  <c r="P1286" i="1"/>
  <c r="N1286" i="1"/>
  <c r="K1286" i="1"/>
  <c r="I1286" i="1"/>
  <c r="P1285" i="1"/>
  <c r="N1285" i="1"/>
  <c r="K1285" i="1"/>
  <c r="I1285" i="1"/>
  <c r="P1284" i="1"/>
  <c r="N1284" i="1"/>
  <c r="K1284" i="1"/>
  <c r="I1284" i="1"/>
  <c r="P1283" i="1"/>
  <c r="N1283" i="1"/>
  <c r="K1283" i="1"/>
  <c r="I1283" i="1"/>
  <c r="P1282" i="1"/>
  <c r="N1282" i="1"/>
  <c r="K1282" i="1"/>
  <c r="I1282" i="1"/>
  <c r="P1281" i="1"/>
  <c r="N1281" i="1"/>
  <c r="K1281" i="1"/>
  <c r="I1281" i="1"/>
  <c r="P1280" i="1"/>
  <c r="N1280" i="1"/>
  <c r="K1280" i="1"/>
  <c r="I1280" i="1"/>
  <c r="P1279" i="1"/>
  <c r="N1279" i="1"/>
  <c r="K1279" i="1"/>
  <c r="I1279" i="1"/>
  <c r="P1278" i="1"/>
  <c r="N1278" i="1"/>
  <c r="K1278" i="1"/>
  <c r="I1278" i="1"/>
  <c r="P1277" i="1"/>
  <c r="N1277" i="1"/>
  <c r="K1277" i="1"/>
  <c r="I1277" i="1"/>
  <c r="Z1276" i="1"/>
  <c r="X1276" i="1"/>
  <c r="P1276" i="1"/>
  <c r="N1276" i="1"/>
  <c r="K1276" i="1"/>
  <c r="I1276" i="1"/>
  <c r="V1295" i="1"/>
  <c r="U1295" i="1"/>
  <c r="R1295" i="1"/>
  <c r="E1295" i="1"/>
  <c r="D1295" i="1"/>
  <c r="V1294" i="1"/>
  <c r="U1294" i="1"/>
  <c r="R1294" i="1"/>
  <c r="E1294" i="1"/>
  <c r="D1294" i="1"/>
  <c r="V1293" i="1"/>
  <c r="U1293" i="1"/>
  <c r="R1293" i="1"/>
  <c r="E1293" i="1"/>
  <c r="D1293" i="1"/>
  <c r="V1292" i="1"/>
  <c r="U1292" i="1"/>
  <c r="R1292" i="1"/>
  <c r="E1292" i="1"/>
  <c r="D1292" i="1"/>
  <c r="V1291" i="1"/>
  <c r="U1291" i="1"/>
  <c r="R1291" i="1"/>
  <c r="E1291" i="1"/>
  <c r="D1291" i="1"/>
  <c r="V1290" i="1"/>
  <c r="U1290" i="1"/>
  <c r="R1290" i="1"/>
  <c r="E1290" i="1"/>
  <c r="D1290" i="1"/>
  <c r="V1289" i="1"/>
  <c r="U1289" i="1"/>
  <c r="R1289" i="1"/>
  <c r="E1289" i="1"/>
  <c r="D1289" i="1"/>
  <c r="V1288" i="1"/>
  <c r="U1288" i="1"/>
  <c r="R1288" i="1"/>
  <c r="E1288" i="1"/>
  <c r="D1288" i="1"/>
  <c r="V1287" i="1"/>
  <c r="U1287" i="1"/>
  <c r="R1287" i="1"/>
  <c r="E1287" i="1"/>
  <c r="D1287" i="1"/>
  <c r="V1286" i="1"/>
  <c r="U1286" i="1"/>
  <c r="R1286" i="1"/>
  <c r="E1286" i="1"/>
  <c r="D1286" i="1"/>
  <c r="V1285" i="1"/>
  <c r="U1285" i="1"/>
  <c r="R1285" i="1"/>
  <c r="E1285" i="1"/>
  <c r="D1285" i="1"/>
  <c r="V1284" i="1"/>
  <c r="U1284" i="1"/>
  <c r="R1284" i="1"/>
  <c r="E1284" i="1"/>
  <c r="D1284" i="1"/>
  <c r="V1283" i="1"/>
  <c r="U1283" i="1"/>
  <c r="R1283" i="1"/>
  <c r="E1283" i="1"/>
  <c r="D1283" i="1"/>
  <c r="V1282" i="1"/>
  <c r="U1282" i="1"/>
  <c r="R1282" i="1"/>
  <c r="E1282" i="1"/>
  <c r="D1282" i="1"/>
  <c r="V1281" i="1"/>
  <c r="U1281" i="1"/>
  <c r="R1281" i="1"/>
  <c r="E1281" i="1"/>
  <c r="D1281" i="1"/>
  <c r="V1280" i="1"/>
  <c r="U1280" i="1"/>
  <c r="R1280" i="1"/>
  <c r="E1280" i="1"/>
  <c r="D1280" i="1"/>
  <c r="V1279" i="1"/>
  <c r="U1279" i="1"/>
  <c r="R1279" i="1"/>
  <c r="E1279" i="1"/>
  <c r="D1279" i="1"/>
  <c r="V1278" i="1"/>
  <c r="U1278" i="1"/>
  <c r="R1278" i="1"/>
  <c r="E1278" i="1"/>
  <c r="D1278" i="1"/>
  <c r="V1277" i="1"/>
  <c r="U1277" i="1"/>
  <c r="R1277" i="1"/>
  <c r="E1277" i="1"/>
  <c r="D1277" i="1"/>
  <c r="V1276" i="1"/>
  <c r="U1276" i="1"/>
  <c r="R1276" i="1"/>
  <c r="E1276" i="1"/>
  <c r="D1276" i="1"/>
  <c r="V1275" i="1"/>
  <c r="U1275" i="1"/>
  <c r="R1275" i="1"/>
  <c r="E1275" i="1"/>
  <c r="D1275" i="1"/>
  <c r="V1274" i="1"/>
  <c r="U1274" i="1"/>
  <c r="R1274" i="1"/>
  <c r="E1274" i="1"/>
  <c r="D1274" i="1"/>
  <c r="V1273" i="1"/>
  <c r="U1273" i="1"/>
  <c r="R1273" i="1"/>
  <c r="E1273" i="1"/>
  <c r="D1273" i="1"/>
  <c r="V1272" i="1"/>
  <c r="U1272" i="1"/>
  <c r="R1272" i="1"/>
  <c r="E1272" i="1"/>
  <c r="D1272" i="1"/>
  <c r="Z1275" i="1"/>
  <c r="X1275" i="1"/>
  <c r="P1275" i="1"/>
  <c r="N1275" i="1"/>
  <c r="K1275" i="1"/>
  <c r="I1275" i="1"/>
  <c r="Z1274" i="1"/>
  <c r="X1274" i="1"/>
  <c r="P1274" i="1"/>
  <c r="N1274" i="1"/>
  <c r="K1274" i="1"/>
  <c r="I1274" i="1"/>
  <c r="Z1273" i="1"/>
  <c r="X1273" i="1"/>
  <c r="P1273" i="1"/>
  <c r="N1273" i="1"/>
  <c r="K1273" i="1"/>
  <c r="I1273" i="1"/>
  <c r="Z1272" i="1"/>
  <c r="X1272" i="1"/>
  <c r="P1272" i="1"/>
  <c r="N1272" i="1"/>
  <c r="K1272" i="1"/>
  <c r="I1272" i="1"/>
  <c r="Z1271" i="1"/>
  <c r="X1271" i="1"/>
  <c r="P1271" i="1"/>
  <c r="N1271" i="1"/>
  <c r="K1271" i="1"/>
  <c r="I1271" i="1"/>
  <c r="Z1270" i="1"/>
  <c r="X1270" i="1"/>
  <c r="P1270" i="1"/>
  <c r="N1270" i="1"/>
  <c r="K1270" i="1"/>
  <c r="I1270" i="1"/>
  <c r="Z1269" i="1"/>
  <c r="X1269" i="1"/>
  <c r="P1269" i="1"/>
  <c r="N1269" i="1"/>
  <c r="K1269" i="1"/>
  <c r="I1269" i="1"/>
  <c r="Z1268" i="1"/>
  <c r="X1268" i="1"/>
  <c r="P1268" i="1"/>
  <c r="N1268" i="1"/>
  <c r="K1268" i="1"/>
  <c r="I1268" i="1"/>
  <c r="V1271" i="1"/>
  <c r="U1271" i="1"/>
  <c r="R1271" i="1"/>
  <c r="E1271" i="1"/>
  <c r="D1271" i="1"/>
  <c r="V1270" i="1"/>
  <c r="U1270" i="1"/>
  <c r="R1270" i="1"/>
  <c r="E1270" i="1"/>
  <c r="D1270" i="1"/>
  <c r="V1269" i="1"/>
  <c r="U1269" i="1"/>
  <c r="R1269" i="1"/>
  <c r="E1269" i="1"/>
  <c r="D1269" i="1"/>
  <c r="V1268" i="1"/>
  <c r="U1268" i="1"/>
  <c r="R1268" i="1"/>
  <c r="E1268" i="1"/>
  <c r="D1268" i="1"/>
  <c r="L1302" i="1" l="1"/>
  <c r="Q1302" i="1"/>
  <c r="Q1297" i="1"/>
  <c r="Q1307" i="1"/>
  <c r="L1298" i="1"/>
  <c r="Q1310" i="1"/>
  <c r="B1300" i="1"/>
  <c r="B1297" i="1"/>
  <c r="Q1313" i="1"/>
  <c r="AA1304" i="1"/>
  <c r="Q1298" i="1"/>
  <c r="AA1312" i="1"/>
  <c r="Q1315" i="1"/>
  <c r="AA1302" i="1"/>
  <c r="B1308" i="1"/>
  <c r="L1301" i="1"/>
  <c r="L1299" i="1"/>
  <c r="L1300" i="1"/>
  <c r="Q1301" i="1"/>
  <c r="L1304" i="1"/>
  <c r="Q1311" i="1"/>
  <c r="L1314" i="1"/>
  <c r="Q1296" i="1"/>
  <c r="AA1297" i="1"/>
  <c r="B1311" i="1"/>
  <c r="AA1301" i="1"/>
  <c r="Q1305" i="1"/>
  <c r="AA1300" i="1"/>
  <c r="L1303" i="1"/>
  <c r="B1304" i="1"/>
  <c r="AA1306" i="1"/>
  <c r="L1308" i="1"/>
  <c r="AA1310" i="1"/>
  <c r="L1313" i="1"/>
  <c r="AA1299" i="1"/>
  <c r="B1303" i="1"/>
  <c r="Q1304" i="1"/>
  <c r="AA1311" i="1"/>
  <c r="AA1303" i="1"/>
  <c r="B1305" i="1"/>
  <c r="AA1309" i="1"/>
  <c r="AA1314" i="1"/>
  <c r="L1296" i="1"/>
  <c r="Q1308" i="1"/>
  <c r="L1312" i="1"/>
  <c r="AA1298" i="1"/>
  <c r="Q1300" i="1"/>
  <c r="L1315" i="1"/>
  <c r="Q1309" i="1"/>
  <c r="L1310" i="1"/>
  <c r="Q1314" i="1"/>
  <c r="Q1303" i="1"/>
  <c r="AA1305" i="1"/>
  <c r="AA1308" i="1"/>
  <c r="B1312" i="1"/>
  <c r="B1307" i="1"/>
  <c r="B1296" i="1"/>
  <c r="B1301" i="1"/>
  <c r="B1309" i="1"/>
  <c r="L1297" i="1"/>
  <c r="L1305" i="1"/>
  <c r="B1298" i="1"/>
  <c r="B1306" i="1"/>
  <c r="B1314" i="1"/>
  <c r="B1302" i="1"/>
  <c r="B1310" i="1"/>
  <c r="B1313" i="1"/>
  <c r="B1299" i="1"/>
  <c r="B1315" i="1"/>
  <c r="V1267" i="1"/>
  <c r="U1267" i="1"/>
  <c r="R1267" i="1"/>
  <c r="E1267" i="1"/>
  <c r="D1267" i="1"/>
  <c r="Z1267" i="1"/>
  <c r="X1267" i="1"/>
  <c r="P1267" i="1"/>
  <c r="N1267" i="1"/>
  <c r="K1267" i="1"/>
  <c r="I1267" i="1"/>
  <c r="Z1266" i="1"/>
  <c r="X1266" i="1"/>
  <c r="P1266" i="1"/>
  <c r="N1266" i="1"/>
  <c r="K1266" i="1"/>
  <c r="I1266" i="1"/>
  <c r="V1266" i="1"/>
  <c r="U1266" i="1"/>
  <c r="R1266" i="1"/>
  <c r="E1266" i="1"/>
  <c r="D1266" i="1"/>
  <c r="Z1265" i="1"/>
  <c r="X1265" i="1"/>
  <c r="P1265" i="1"/>
  <c r="N1265" i="1"/>
  <c r="K1265" i="1"/>
  <c r="I1265" i="1"/>
  <c r="V1265" i="1"/>
  <c r="U1265" i="1"/>
  <c r="R1265" i="1"/>
  <c r="E1265" i="1"/>
  <c r="D1265" i="1"/>
  <c r="L1274" i="1"/>
  <c r="AA1271" i="1"/>
  <c r="AA1270" i="1"/>
  <c r="Q1270" i="1"/>
  <c r="Z1264" i="1"/>
  <c r="X1264" i="1"/>
  <c r="P1264" i="1"/>
  <c r="N1264" i="1"/>
  <c r="K1264" i="1"/>
  <c r="I1264" i="1"/>
  <c r="Z1263" i="1"/>
  <c r="X1263" i="1"/>
  <c r="P1263" i="1"/>
  <c r="N1263" i="1"/>
  <c r="K1263" i="1"/>
  <c r="I1263" i="1"/>
  <c r="Z1262" i="1"/>
  <c r="X1262" i="1"/>
  <c r="Y1315" i="1" s="1"/>
  <c r="P1262" i="1"/>
  <c r="N1262" i="1"/>
  <c r="O1315" i="1" s="1"/>
  <c r="K1262" i="1"/>
  <c r="I830" i="1"/>
  <c r="I1262" i="1"/>
  <c r="J1315" i="1" s="1"/>
  <c r="Z1261" i="1"/>
  <c r="X1261" i="1"/>
  <c r="Y1314" i="1" s="1"/>
  <c r="P1261" i="1"/>
  <c r="N1261" i="1"/>
  <c r="O1314" i="1" s="1"/>
  <c r="K1261" i="1"/>
  <c r="I1261" i="1"/>
  <c r="J1314" i="1" s="1"/>
  <c r="V1264" i="1"/>
  <c r="U1264" i="1"/>
  <c r="R1264" i="1"/>
  <c r="E1264" i="1"/>
  <c r="D1264" i="1"/>
  <c r="V1263" i="1"/>
  <c r="U1263" i="1"/>
  <c r="R1263" i="1"/>
  <c r="E1263" i="1"/>
  <c r="D1263" i="1"/>
  <c r="V1262" i="1"/>
  <c r="U1262" i="1"/>
  <c r="R1262" i="1"/>
  <c r="S1315" i="1" s="1"/>
  <c r="E1262" i="1"/>
  <c r="G1315" i="1" s="1"/>
  <c r="D1262" i="1"/>
  <c r="V1261" i="1"/>
  <c r="U1261" i="1"/>
  <c r="R1261" i="1"/>
  <c r="S1314" i="1" s="1"/>
  <c r="E1261" i="1"/>
  <c r="G1314" i="1" s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Y1313" i="1" s="1"/>
  <c r="P1260" i="1"/>
  <c r="N1260" i="1"/>
  <c r="O1313" i="1" s="1"/>
  <c r="K1260" i="1"/>
  <c r="I1260" i="1"/>
  <c r="J1313" i="1" s="1"/>
  <c r="X1022" i="1"/>
  <c r="Z1259" i="1"/>
  <c r="X1259" i="1"/>
  <c r="Y1312" i="1" s="1"/>
  <c r="P1259" i="1"/>
  <c r="N1259" i="1"/>
  <c r="O1312" i="1" s="1"/>
  <c r="K1259" i="1"/>
  <c r="I1259" i="1"/>
  <c r="J1312" i="1" s="1"/>
  <c r="Z1258" i="1"/>
  <c r="X1258" i="1"/>
  <c r="Y1311" i="1" s="1"/>
  <c r="P1258" i="1"/>
  <c r="N1258" i="1"/>
  <c r="O1311" i="1" s="1"/>
  <c r="K1258" i="1"/>
  <c r="I1258" i="1"/>
  <c r="J1311" i="1" s="1"/>
  <c r="Z1257" i="1"/>
  <c r="X1257" i="1"/>
  <c r="Y1310" i="1" s="1"/>
  <c r="P1257" i="1"/>
  <c r="N1257" i="1"/>
  <c r="O1310" i="1" s="1"/>
  <c r="K1257" i="1"/>
  <c r="I1257" i="1"/>
  <c r="J1310" i="1" s="1"/>
  <c r="V1260" i="1"/>
  <c r="U1260" i="1"/>
  <c r="R1260" i="1"/>
  <c r="S1313" i="1" s="1"/>
  <c r="E1260" i="1"/>
  <c r="G1313" i="1" s="1"/>
  <c r="D1260" i="1"/>
  <c r="V1259" i="1"/>
  <c r="U1259" i="1"/>
  <c r="R1259" i="1"/>
  <c r="S1312" i="1" s="1"/>
  <c r="E1259" i="1"/>
  <c r="G1312" i="1" s="1"/>
  <c r="D1259" i="1"/>
  <c r="V1258" i="1"/>
  <c r="U1258" i="1"/>
  <c r="R1258" i="1"/>
  <c r="S1311" i="1" s="1"/>
  <c r="E1258" i="1"/>
  <c r="G1311" i="1" s="1"/>
  <c r="D1258" i="1"/>
  <c r="V1257" i="1"/>
  <c r="U1257" i="1"/>
  <c r="R1257" i="1"/>
  <c r="S1310" i="1" s="1"/>
  <c r="E1257" i="1"/>
  <c r="G1310" i="1" s="1"/>
  <c r="D1257" i="1"/>
  <c r="V1256" i="1"/>
  <c r="U1256" i="1"/>
  <c r="R1256" i="1"/>
  <c r="S1309" i="1" s="1"/>
  <c r="E1256" i="1"/>
  <c r="G1309" i="1" s="1"/>
  <c r="D1256" i="1"/>
  <c r="Z1256" i="1"/>
  <c r="X1256" i="1"/>
  <c r="Y1309" i="1" s="1"/>
  <c r="P1256" i="1"/>
  <c r="N1256" i="1"/>
  <c r="O1309" i="1" s="1"/>
  <c r="K1256" i="1"/>
  <c r="I1256" i="1"/>
  <c r="J1309" i="1" s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S1308" i="1" s="1"/>
  <c r="E1255" i="1"/>
  <c r="G1308" i="1" s="1"/>
  <c r="D1255" i="1"/>
  <c r="V1254" i="1"/>
  <c r="U1254" i="1"/>
  <c r="R1254" i="1"/>
  <c r="S1307" i="1" s="1"/>
  <c r="E1254" i="1"/>
  <c r="G1307" i="1" s="1"/>
  <c r="D1254" i="1"/>
  <c r="V1253" i="1"/>
  <c r="U1253" i="1"/>
  <c r="R1253" i="1"/>
  <c r="S1306" i="1" s="1"/>
  <c r="E1253" i="1"/>
  <c r="G1306" i="1" s="1"/>
  <c r="D1253" i="1"/>
  <c r="V1252" i="1"/>
  <c r="U1252" i="1"/>
  <c r="R1252" i="1"/>
  <c r="S1305" i="1" s="1"/>
  <c r="E1252" i="1"/>
  <c r="G1305" i="1" s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K1242" i="1"/>
  <c r="I1242" i="1"/>
  <c r="Z1241" i="1"/>
  <c r="X1241" i="1"/>
  <c r="Y1294" i="1" s="1"/>
  <c r="P1241" i="1"/>
  <c r="N1241" i="1"/>
  <c r="K1241" i="1"/>
  <c r="I1241" i="1"/>
  <c r="Z1240" i="1"/>
  <c r="X1240" i="1"/>
  <c r="Y1293" i="1" s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G1293" i="1" s="1"/>
  <c r="D1240" i="1"/>
  <c r="V1239" i="1"/>
  <c r="U1239" i="1"/>
  <c r="R1239" i="1"/>
  <c r="E1239" i="1"/>
  <c r="G1292" i="1" s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G1294" i="1"/>
  <c r="AA1290" i="1"/>
  <c r="Q1265" i="1"/>
  <c r="L1278" i="1"/>
  <c r="Q1280" i="1"/>
  <c r="AA1281" i="1"/>
  <c r="J1284" i="1"/>
  <c r="O1286" i="1"/>
  <c r="O129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Q1294" i="1"/>
  <c r="O1272" i="1"/>
  <c r="L1282" i="1"/>
  <c r="B1290" i="1"/>
  <c r="Q1292" i="1"/>
  <c r="Q1274" i="1"/>
  <c r="O1270" i="1"/>
  <c r="Q1287" i="1"/>
  <c r="Y1273" i="1"/>
  <c r="O1271" i="1"/>
  <c r="G1276" i="1"/>
  <c r="B1288" i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95" i="1"/>
  <c r="J1275" i="1"/>
  <c r="O1287" i="1"/>
  <c r="Q1269" i="1"/>
  <c r="G1270" i="1"/>
  <c r="B1272" i="1"/>
  <c r="L1277" i="1"/>
  <c r="J1282" i="1"/>
  <c r="Q1286" i="1"/>
  <c r="G1287" i="1"/>
  <c r="L1293" i="1"/>
  <c r="O1295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AA1294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AA1266" i="1"/>
  <c r="AA1269" i="1"/>
  <c r="S1272" i="1"/>
  <c r="L1273" i="1"/>
  <c r="AA1273" i="1"/>
  <c r="O1274" i="1"/>
  <c r="J1277" i="1"/>
  <c r="S1279" i="1"/>
  <c r="G1280" i="1"/>
  <c r="B1282" i="1"/>
  <c r="Q1282" i="1"/>
  <c r="G1283" i="1"/>
  <c r="L1285" i="1"/>
  <c r="J1288" i="1"/>
  <c r="O1289" i="1"/>
  <c r="L1292" i="1"/>
  <c r="Q1293" i="1"/>
  <c r="S1294" i="1"/>
  <c r="G129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G1282" i="1"/>
  <c r="O1284" i="1"/>
  <c r="J1287" i="1"/>
  <c r="L1288" i="1"/>
  <c r="S1289" i="1"/>
  <c r="AA1291" i="1"/>
  <c r="S1293" i="1"/>
  <c r="J1294" i="1"/>
  <c r="L1295" i="1"/>
  <c r="L1284" i="1"/>
  <c r="J1261" i="1"/>
  <c r="L1268" i="1"/>
  <c r="Y1268" i="1"/>
  <c r="S1270" i="1"/>
  <c r="G1271" i="1"/>
  <c r="B1273" i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L1294" i="1"/>
  <c r="AA1295" i="1"/>
  <c r="B1274" i="1"/>
  <c r="B1289" i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AA1293" i="1"/>
  <c r="Q1295" i="1"/>
  <c r="S1263" i="1"/>
  <c r="O1267" i="1"/>
  <c r="L1270" i="1"/>
  <c r="Y1274" i="1"/>
  <c r="Q1275" i="1"/>
  <c r="B1280" i="1"/>
  <c r="G1281" i="1"/>
  <c r="AA1282" i="1"/>
  <c r="AA1285" i="1"/>
  <c r="S1288" i="1"/>
  <c r="L1289" i="1"/>
  <c r="AA1289" i="1"/>
  <c r="O1290" i="1"/>
  <c r="J1293" i="1"/>
  <c r="S1295" i="1"/>
  <c r="B1269" i="1"/>
  <c r="Q1273" i="1"/>
  <c r="B1277" i="1"/>
  <c r="Q1281" i="1"/>
  <c r="B1285" i="1"/>
  <c r="Q1289" i="1"/>
  <c r="B1293" i="1"/>
  <c r="O1269" i="1"/>
  <c r="Y1269" i="1"/>
  <c r="B1271" i="1"/>
  <c r="J1273" i="1"/>
  <c r="O1277" i="1"/>
  <c r="B1279" i="1"/>
  <c r="J1281" i="1"/>
  <c r="O1285" i="1"/>
  <c r="B1287" i="1"/>
  <c r="J1289" i="1"/>
  <c r="O1293" i="1"/>
  <c r="B1295" i="1"/>
  <c r="B1268" i="1"/>
  <c r="B1276" i="1"/>
  <c r="B1284" i="1"/>
  <c r="B1292" i="1"/>
  <c r="B1270" i="1"/>
  <c r="B1278" i="1"/>
  <c r="B1286" i="1"/>
  <c r="B1294" i="1"/>
  <c r="B1267" i="1"/>
  <c r="B1275" i="1"/>
  <c r="B1283" i="1"/>
  <c r="B1291" i="1"/>
  <c r="B1265" i="1"/>
  <c r="O1263" i="1"/>
  <c r="S1261" i="1"/>
  <c r="B1264" i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C1314" i="1" s="1"/>
  <c r="J1263" i="1"/>
  <c r="B1263" i="1"/>
  <c r="B1262" i="1"/>
  <c r="C1315" i="1" s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C1309" i="1" s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B1239" i="1"/>
  <c r="G1260" i="1"/>
  <c r="O1259" i="1"/>
  <c r="O1252" i="1"/>
  <c r="B1251" i="1"/>
  <c r="C1304" i="1" s="1"/>
  <c r="B1250" i="1"/>
  <c r="C1303" i="1" s="1"/>
  <c r="B1247" i="1"/>
  <c r="C1300" i="1" s="1"/>
  <c r="B1240" i="1"/>
  <c r="B1235" i="1"/>
  <c r="J1255" i="1"/>
  <c r="S1254" i="1"/>
  <c r="B1257" i="1"/>
  <c r="C1310" i="1" s="1"/>
  <c r="S1255" i="1"/>
  <c r="G1255" i="1"/>
  <c r="O1254" i="1"/>
  <c r="B1253" i="1"/>
  <c r="C1306" i="1" s="1"/>
  <c r="Y1252" i="1"/>
  <c r="Y1251" i="1"/>
  <c r="B1237" i="1"/>
  <c r="B1259" i="1"/>
  <c r="C1312" i="1" s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C1311" i="1" s="1"/>
  <c r="S1256" i="1"/>
  <c r="O1255" i="1"/>
  <c r="AA1254" i="1"/>
  <c r="B1254" i="1"/>
  <c r="C1307" i="1" s="1"/>
  <c r="J1252" i="1"/>
  <c r="B1245" i="1"/>
  <c r="C1298" i="1" s="1"/>
  <c r="B1241" i="1"/>
  <c r="B1238" i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C1313" i="1" s="1"/>
  <c r="B1244" i="1"/>
  <c r="C1297" i="1" s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94" i="1"/>
  <c r="C1295" i="1"/>
  <c r="C1279" i="1"/>
  <c r="C1280" i="1"/>
  <c r="C1267" i="1"/>
  <c r="C1268" i="1"/>
  <c r="C1293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S1112" i="1" s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O1083" i="1" s="1"/>
  <c r="N1029" i="1"/>
  <c r="Q1029" i="1" s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N1027" i="1"/>
  <c r="N1026" i="1"/>
  <c r="N1025" i="1"/>
  <c r="N1024" i="1"/>
  <c r="Q1024" i="1" s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L1007" i="1" s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L1003" i="1" s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L999" i="1" s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AA981" i="1" s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G1033" i="1" s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AA954" i="1" s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O996" i="1" s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S994" i="1" s="1"/>
  <c r="P941" i="1"/>
  <c r="N941" i="1"/>
  <c r="O994" i="1" s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L936" i="1" s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L931" i="1" s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S979" i="1" s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L922" i="1" s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O970" i="1" s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Y954" i="1" s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Y886" i="1" s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Y898" i="1" s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G877" i="1" s="1"/>
  <c r="E878" i="1"/>
  <c r="E879" i="1"/>
  <c r="E880" i="1"/>
  <c r="E881" i="1"/>
  <c r="E882" i="1"/>
  <c r="E883" i="1"/>
  <c r="E884" i="1"/>
  <c r="E885" i="1"/>
  <c r="G885" i="1" s="1"/>
  <c r="E886" i="1"/>
  <c r="E887" i="1"/>
  <c r="G940" i="1" s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S917" i="1" s="1"/>
  <c r="R865" i="1"/>
  <c r="R866" i="1"/>
  <c r="R867" i="1"/>
  <c r="R868" i="1"/>
  <c r="R869" i="1"/>
  <c r="R870" i="1"/>
  <c r="S870" i="1" s="1"/>
  <c r="R871" i="1"/>
  <c r="S924" i="1" s="1"/>
  <c r="R872" i="1"/>
  <c r="S925" i="1" s="1"/>
  <c r="R873" i="1"/>
  <c r="R874" i="1"/>
  <c r="R875" i="1"/>
  <c r="S928" i="1" s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O945" i="1" s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O944" i="1" s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O909" i="1" s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G840" i="1"/>
  <c r="G824" i="1"/>
  <c r="AA885" i="1"/>
  <c r="AA881" i="1"/>
  <c r="AA865" i="1"/>
  <c r="AA853" i="1"/>
  <c r="AA845" i="1"/>
  <c r="Y846" i="1"/>
  <c r="AA837" i="1"/>
  <c r="AA821" i="1"/>
  <c r="L934" i="1"/>
  <c r="Q955" i="1"/>
  <c r="AA961" i="1"/>
  <c r="L963" i="1"/>
  <c r="O966" i="1"/>
  <c r="L966" i="1"/>
  <c r="L992" i="1"/>
  <c r="AA1012" i="1"/>
  <c r="Q1017" i="1"/>
  <c r="Q1018" i="1"/>
  <c r="Q1019" i="1"/>
  <c r="L1020" i="1"/>
  <c r="Q1027" i="1"/>
  <c r="AA1028" i="1"/>
  <c r="L1035" i="1"/>
  <c r="Q1039" i="1"/>
  <c r="Y1048" i="1"/>
  <c r="Q1048" i="1"/>
  <c r="Q1054" i="1"/>
  <c r="L1053" i="1"/>
  <c r="J1060" i="1"/>
  <c r="S929" i="1"/>
  <c r="O998" i="1"/>
  <c r="J1050" i="1"/>
  <c r="Q972" i="1"/>
  <c r="L1060" i="1"/>
  <c r="J1017" i="1"/>
  <c r="J985" i="1"/>
  <c r="O974" i="1"/>
  <c r="L993" i="1"/>
  <c r="L984" i="1"/>
  <c r="G826" i="1"/>
  <c r="S1015" i="1"/>
  <c r="S1052" i="1"/>
  <c r="S1013" i="1"/>
  <c r="O990" i="1"/>
  <c r="Q990" i="1"/>
  <c r="J1041" i="1"/>
  <c r="Q1061" i="1"/>
  <c r="L1061" i="1"/>
  <c r="AA1063" i="1"/>
  <c r="O1062" i="1"/>
  <c r="J964" i="1"/>
  <c r="L1043" i="1"/>
  <c r="L978" i="1"/>
  <c r="Q1069" i="1"/>
  <c r="AA1071" i="1"/>
  <c r="Q1072" i="1"/>
  <c r="L1074" i="1"/>
  <c r="AA1079" i="1"/>
  <c r="Q1082" i="1"/>
  <c r="L1082" i="1"/>
  <c r="L1084" i="1"/>
  <c r="L1087" i="1"/>
  <c r="Q1088" i="1"/>
  <c r="L1091" i="1"/>
  <c r="Q1093" i="1"/>
  <c r="AA1100" i="1"/>
  <c r="L1100" i="1"/>
  <c r="Q1104" i="1"/>
  <c r="G1010" i="1"/>
  <c r="G991" i="1"/>
  <c r="G1106" i="1"/>
  <c r="G951" i="1"/>
  <c r="G850" i="1"/>
  <c r="S1091" i="1"/>
  <c r="G925" i="1"/>
  <c r="S967" i="1"/>
  <c r="L1108" i="1"/>
  <c r="G957" i="1"/>
  <c r="Q915" i="1"/>
  <c r="AA877" i="1"/>
  <c r="S1088" i="1"/>
  <c r="S1035" i="1"/>
  <c r="Y930" i="1"/>
  <c r="L956" i="1"/>
  <c r="O1046" i="1"/>
  <c r="Q1046" i="1"/>
  <c r="AA1049" i="1"/>
  <c r="O1108" i="1"/>
  <c r="Y925" i="1"/>
  <c r="Y1037" i="1"/>
  <c r="Y1090" i="1"/>
  <c r="J1073" i="1"/>
  <c r="S1007" i="1"/>
  <c r="Q1076" i="1"/>
  <c r="L1109" i="1"/>
  <c r="AA1057" i="1"/>
  <c r="Q1031" i="1"/>
  <c r="Q1056" i="1"/>
  <c r="O1087" i="1"/>
  <c r="L1063" i="1"/>
  <c r="L1071" i="1"/>
  <c r="J1093" i="1"/>
  <c r="O1109" i="1"/>
  <c r="J1027" i="1"/>
  <c r="O1098" i="1"/>
  <c r="Q1098" i="1"/>
  <c r="AA1060" i="1"/>
  <c r="Y1066" i="1"/>
  <c r="AA1068" i="1"/>
  <c r="AA1111" i="1"/>
  <c r="S1113" i="1"/>
  <c r="Q1114" i="1"/>
  <c r="L1114" i="1"/>
  <c r="AA1108" i="1" l="1"/>
  <c r="L1104" i="1"/>
  <c r="L1085" i="1"/>
  <c r="Y879" i="1"/>
  <c r="G897" i="1"/>
  <c r="B1062" i="1"/>
  <c r="C1115" i="1" s="1"/>
  <c r="L865" i="1"/>
  <c r="Q1034" i="1"/>
  <c r="B1091" i="1"/>
  <c r="C1144" i="1" s="1"/>
  <c r="S1049" i="1"/>
  <c r="O1043" i="1"/>
  <c r="O890" i="1"/>
  <c r="O923" i="1"/>
  <c r="L859" i="1"/>
  <c r="Q870" i="1"/>
  <c r="L893" i="1"/>
  <c r="J952" i="1"/>
  <c r="O1081" i="1"/>
  <c r="S1095" i="1"/>
  <c r="O968" i="1"/>
  <c r="G1098" i="1"/>
  <c r="O898" i="1"/>
  <c r="L828" i="1"/>
  <c r="Q872" i="1"/>
  <c r="Q884" i="1"/>
  <c r="Q906" i="1"/>
  <c r="O876" i="1"/>
  <c r="J908" i="1"/>
  <c r="Q881" i="1"/>
  <c r="Q886" i="1"/>
  <c r="Q890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AA1043" i="1"/>
  <c r="B1045" i="1"/>
  <c r="B1048" i="1"/>
  <c r="O1082" i="1"/>
  <c r="O1103" i="1"/>
  <c r="O1110" i="1"/>
  <c r="B1108" i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B1010" i="1"/>
  <c r="B1022" i="1"/>
  <c r="B1024" i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62" i="1" l="1"/>
  <c r="C1053" i="1"/>
  <c r="C1091" i="1"/>
  <c r="C1003" i="1"/>
  <c r="C898" i="1"/>
  <c r="C1060" i="1"/>
  <c r="C1077" i="1"/>
  <c r="C1044" i="1"/>
  <c r="C1108" i="1"/>
  <c r="C991" i="1"/>
  <c r="C1029" i="1"/>
  <c r="C1059" i="1"/>
  <c r="C1073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<sst xmlns="http://schemas.openxmlformats.org/spreadsheetml/2006/main" count="80" uniqueCount="39">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</sst>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164" fontId="1" fillId="0" borderId="0" xfId="1" applyNumberFormat="1" applyFont="1" applyFill="1" applyAlignment="1">
      <alignment horizontal="right"/>
    </xf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tyles" Target="styles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theme" Target="theme/theme1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11.xml"/><Relationship Id="rId20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10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2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13"/>
      <sheetName val="Chart14"/>
      <sheetName val="Chart15"/>
      <sheetName val="Chart16"/>
      <sheetName val="Chart17"/>
      <sheetName val="Chart18"/>
      <sheetName val="Sheet1"/>
      <sheetName val="Chart19"/>
      <sheetName val="Chart20"/>
      <sheetName val="Chart21"/>
      <sheetName val="Chart22"/>
    </sheetNames>
    <sheetDataSet>
      <sheetData sheetId="0"/>
      <sheetData sheetId="1"/>
      <sheetData sheetId="2"/>
      <sheetData sheetId="3"/>
      <sheetData sheetId="4"/>
      <sheetData sheetId="5">
        <row r="13">
          <cell r="KR13">
            <v>2291372568.5300007</v>
          </cell>
        </row>
        <row r="24">
          <cell r="KR24">
            <v>208359120</v>
          </cell>
        </row>
        <row r="67">
          <cell r="KR67">
            <v>8569882.0339199994</v>
          </cell>
        </row>
        <row r="77">
          <cell r="KR77">
            <v>3510926.55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R10">
            <v>167223311.13999999</v>
          </cell>
        </row>
        <row r="18">
          <cell r="KR18">
            <v>1912396.83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 refreshError="1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  <row r="1304">
          <cell r="I1304">
            <v>14324456.810000001</v>
          </cell>
          <cell r="W1304">
            <v>1529201.23</v>
          </cell>
          <cell r="X1304">
            <v>381851.67</v>
          </cell>
          <cell r="Y1304">
            <v>6550779.1399999782</v>
          </cell>
          <cell r="AJ1304">
            <v>19632468.939999998</v>
          </cell>
        </row>
        <row r="1305">
          <cell r="I1305">
            <v>13362292.430000002</v>
          </cell>
          <cell r="W1305">
            <v>1316696.73</v>
          </cell>
          <cell r="X1305">
            <v>537184.75</v>
          </cell>
          <cell r="Y1305">
            <v>6863092.4200000111</v>
          </cell>
          <cell r="AJ1305">
            <v>44403923.32</v>
          </cell>
        </row>
        <row r="1306">
          <cell r="I1306">
            <v>16171595.720000003</v>
          </cell>
          <cell r="W1306">
            <v>1490198.06</v>
          </cell>
          <cell r="X1306">
            <v>1894072.51</v>
          </cell>
          <cell r="Y1306">
            <v>6384616.1599999964</v>
          </cell>
          <cell r="AJ1306">
            <v>28328444.100000001</v>
          </cell>
        </row>
        <row r="1307">
          <cell r="I1307">
            <v>16333204.08</v>
          </cell>
          <cell r="W1307">
            <v>1396196.3900000001</v>
          </cell>
          <cell r="X1307">
            <v>0</v>
          </cell>
          <cell r="Y1307">
            <v>9557222.9699999876</v>
          </cell>
          <cell r="AJ1307">
            <v>29451641.879999999</v>
          </cell>
        </row>
        <row r="1308">
          <cell r="I1308">
            <v>16847096.98</v>
          </cell>
          <cell r="W1308">
            <v>1159379.7599999998</v>
          </cell>
          <cell r="X1308">
            <v>42996.67</v>
          </cell>
          <cell r="Y1308">
            <v>5461482.0200000023</v>
          </cell>
          <cell r="AJ1308">
            <v>22247572.100000001</v>
          </cell>
        </row>
        <row r="1309">
          <cell r="I1309">
            <v>13672279.640000002</v>
          </cell>
          <cell r="W1309">
            <v>1327396.3999999999</v>
          </cell>
          <cell r="X1309">
            <v>668095.5</v>
          </cell>
          <cell r="Y1309">
            <v>4649306.2100000102</v>
          </cell>
          <cell r="AJ1309">
            <v>26674682.98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9"/>
      <sheetName val="Chart20"/>
      <sheetName val="Chart21"/>
      <sheetName val="Data"/>
      <sheetName val="Sheet1"/>
      <sheetName val="Chart22"/>
      <sheetName val="Chart23"/>
      <sheetName val="Chart24"/>
      <sheetName val="Chart25"/>
      <sheetName val="Chart26"/>
      <sheetName val="Chart27"/>
      <sheetName val="Chart28"/>
      <sheetName val="Glo"/>
      <sheetName val="Chart29"/>
      <sheetName val="Chart30"/>
      <sheetName val="Chart31"/>
      <sheetName val="Chart32"/>
      <sheetName val="Chart33"/>
      <sheetName val="Chart34"/>
      <sheetName val="Chart35"/>
      <sheetName val="Chart36"/>
    </sheetNames>
    <sheetDataSet>
      <sheetData sheetId="0" refreshError="1"/>
      <sheetData sheetId="1" refreshError="1"/>
      <sheetData sheetId="2" refreshError="1"/>
      <sheetData sheetId="3">
        <row r="1310">
          <cell r="I1310">
            <v>12082465.550000001</v>
          </cell>
          <cell r="W1310">
            <v>1086414.0299999998</v>
          </cell>
          <cell r="X1310">
            <v>449908.26</v>
          </cell>
          <cell r="Y1310">
            <v>6097004.9200000037</v>
          </cell>
          <cell r="AJ1310">
            <v>30101459.5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15"/>
  <sheetViews>
    <sheetView tabSelected="1" topLeftCell="A7" zoomScaleNormal="100" zoomScaleSheetLayoutView="100" workbookViewId="0">
      <pane xSplit="1" ySplit="2" topLeftCell="Z1310" activePane="bottomRight" state="frozen"/>
      <selection pane="topRight" activeCell="B7" sqref="B7"/>
      <selection pane="bottomLeft" activeCell="A9" sqref="A9"/>
      <selection pane="bottomRight" activeCell="AC1312" sqref="AC1312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9" t="s">
        <v>3</v>
      </c>
      <c r="C7" s="90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1" t="s">
        <v>10</v>
      </c>
      <c r="X7" s="92"/>
      <c r="Y7" s="92"/>
      <c r="Z7" s="92"/>
      <c r="AA7" s="92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5" si="597">+K1266+P1266+R1266+U1266+V1266+Z1266</f>
        <v>25641553.941119999</v>
      </c>
      <c r="C1266" s="70">
        <f t="shared" ref="C1266:C1295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5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5" si="600">(I1266/I1213)-1</f>
        <v>0.10013812947701939</v>
      </c>
      <c r="K1266" s="74">
        <f>'[6]Marketshare 2018'!$IU$67</f>
        <v>9232957.3111199997</v>
      </c>
      <c r="L1266" s="76">
        <f t="shared" ref="L1266:L1295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5" si="602">(N1266/N1213)-1</f>
        <v>0.19188760694597673</v>
      </c>
      <c r="P1266" s="74">
        <f>'[6]Marketshare 2018'!$IU$77</f>
        <v>3669015.6</v>
      </c>
      <c r="Q1266" s="76">
        <f t="shared" ref="Q1266:Q1295" si="603">(P1266/0.09)/N1266</f>
        <v>0.1758089899652594</v>
      </c>
      <c r="R1266" s="71">
        <f>[5]Data!$W$1261</f>
        <v>1297323.7999999998</v>
      </c>
      <c r="S1266" s="78">
        <f t="shared" ref="S1266:S1295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5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7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'[8]Marketshare 2018'!$JT$13</f>
        <v>2511968037.5300002</v>
      </c>
      <c r="J1291" s="75">
        <f t="shared" si="600"/>
        <v>6.5225582166295704E-2</v>
      </c>
      <c r="K1291" s="74">
        <f>'[8]Marketshare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'[8]Marketshare 2018'!$JT$24</f>
        <v>253939770</v>
      </c>
      <c r="O1291" s="77">
        <f t="shared" si="602"/>
        <v>0.1075613636939059</v>
      </c>
      <c r="P1291" s="74">
        <f>'[8]Marketshare 2018'!$JT$77</f>
        <v>4899261.1499999994</v>
      </c>
      <c r="Q1291" s="76">
        <f t="shared" si="603"/>
        <v>0.21436671774570795</v>
      </c>
      <c r="R1291" s="71">
        <f>[5]Data!$W$1286</f>
        <v>1566388.6500000001</v>
      </c>
      <c r="S1291" s="78">
        <f t="shared" si="60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608"/>
        <v>0.21850091864986809</v>
      </c>
      <c r="Z1291" s="74">
        <f>'[7]From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600"/>
        <v>1.3120506167658696E-3</v>
      </c>
      <c r="K1292" s="74">
        <f>'[8]Marketshare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'[8]Marketshare 2018'!$JU$24</f>
        <v>264834415</v>
      </c>
      <c r="O1292" s="77">
        <f t="shared" si="602"/>
        <v>0.10398950929395223</v>
      </c>
      <c r="P1292" s="74">
        <f>'[8]Marketshare 2018'!$JU$77</f>
        <v>5552123.1749999998</v>
      </c>
      <c r="Q1292" s="76">
        <f t="shared" si="603"/>
        <v>0.2329389762278441</v>
      </c>
      <c r="R1292" s="71">
        <f>[5]Data!$W$1287</f>
        <v>1419580.5300000003</v>
      </c>
      <c r="S1292" s="78">
        <f t="shared" si="60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608"/>
        <v>-3.0808595394860028E-3</v>
      </c>
      <c r="Z1292" s="74">
        <f>'[7]From Apr 2023'!$JU$18</f>
        <v>2696179.47</v>
      </c>
      <c r="AA1292" s="76">
        <f t="shared" si="606"/>
        <v>7.8248694114075354E-2</v>
      </c>
    </row>
    <row r="1293" spans="1:27" s="80" customFormat="1" ht="13" x14ac:dyDescent="0.3">
      <c r="A1293" s="69">
        <v>45151</v>
      </c>
      <c r="B1293" s="58">
        <f t="shared" si="597"/>
        <v>26353901.122919984</v>
      </c>
      <c r="C1293" s="70">
        <f t="shared" si="59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9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600"/>
        <v>4.2222063992347403E-2</v>
      </c>
      <c r="K1293" s="74">
        <f>'[8]Marketshare 2018'!$JV$67</f>
        <v>9656153.1979200002</v>
      </c>
      <c r="L1293" s="76">
        <f t="shared" si="601"/>
        <v>4.1923652719616712E-2</v>
      </c>
      <c r="M1293" s="74">
        <v>382</v>
      </c>
      <c r="N1293" s="74">
        <f>'[8]Marketshare 2018'!$JV$24</f>
        <v>234342405</v>
      </c>
      <c r="O1293" s="77">
        <f t="shared" si="602"/>
        <v>-6.4567324315579211E-2</v>
      </c>
      <c r="P1293" s="74">
        <f>'[8]Marketshare 2018'!$JV$77</f>
        <v>4656194.7749999994</v>
      </c>
      <c r="Q1293" s="76">
        <f t="shared" si="603"/>
        <v>0.22076882542875667</v>
      </c>
      <c r="R1293" s="71">
        <f>[5]Data!$W$1288</f>
        <v>1238078.03</v>
      </c>
      <c r="S1293" s="78">
        <f t="shared" si="60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608"/>
        <v>-9.5061985229439205E-2</v>
      </c>
      <c r="Z1293" s="74">
        <f>'[7]From Apr 2023'!$JV$18</f>
        <v>2241250.08</v>
      </c>
      <c r="AA1293" s="76">
        <f t="shared" si="606"/>
        <v>7.7993102875998241E-2</v>
      </c>
    </row>
    <row r="1294" spans="1:27" s="80" customFormat="1" ht="13" x14ac:dyDescent="0.3">
      <c r="A1294" s="69">
        <v>45158</v>
      </c>
      <c r="B1294" s="58">
        <f t="shared" si="597"/>
        <v>22414504.71088003</v>
      </c>
      <c r="C1294" s="70">
        <f t="shared" si="59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9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600"/>
        <v>-0.16115913577530605</v>
      </c>
      <c r="K1294" s="74">
        <f>'[8]Marketshare 2018'!$JW$67</f>
        <v>9250133.5108800009</v>
      </c>
      <c r="L1294" s="76">
        <f t="shared" si="601"/>
        <v>4.4794403702060843E-2</v>
      </c>
      <c r="M1294" s="74">
        <v>382</v>
      </c>
      <c r="N1294" s="74">
        <f>'[8]Marketshare 2018'!$JW$24</f>
        <v>217632085</v>
      </c>
      <c r="O1294" s="77">
        <f t="shared" si="602"/>
        <v>6.9229555338301996E-2</v>
      </c>
      <c r="P1294" s="74">
        <f>'[8]Marketshare 2018'!$JW$77</f>
        <v>4528521.8999999994</v>
      </c>
      <c r="Q1294" s="76">
        <f t="shared" si="603"/>
        <v>0.23120170906785178</v>
      </c>
      <c r="R1294" s="71">
        <f>[5]Data!$W$1289</f>
        <v>1163759.5900000001</v>
      </c>
      <c r="S1294" s="78">
        <f t="shared" si="60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608"/>
        <v>1.4760369553590058E-2</v>
      </c>
      <c r="Z1294" s="74">
        <f>'[7]From Apr 2023'!$JW$18</f>
        <v>2027352.0199999998</v>
      </c>
      <c r="AA1294" s="76">
        <f t="shared" si="606"/>
        <v>7.4859297600308572E-2</v>
      </c>
    </row>
    <row r="1295" spans="1:27" s="80" customFormat="1" ht="13" x14ac:dyDescent="0.3">
      <c r="A1295" s="69">
        <v>45165</v>
      </c>
      <c r="B1295" s="58">
        <f t="shared" si="597"/>
        <v>22164137.775160011</v>
      </c>
      <c r="C1295" s="70">
        <f t="shared" si="598"/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si="599"/>
        <v>-8.8827773912437902E-2</v>
      </c>
      <c r="H1295" s="73">
        <v>8019</v>
      </c>
      <c r="I1295" s="74">
        <f>'[8]Marketshare 2018'!$JX$13</f>
        <v>2437873257.6199999</v>
      </c>
      <c r="J1295" s="75">
        <f t="shared" si="600"/>
        <v>3.0104608445836067E-2</v>
      </c>
      <c r="K1295" s="74">
        <f>'[8]Marketshare 2018'!$JX$67</f>
        <v>8996298.2301599998</v>
      </c>
      <c r="L1295" s="76">
        <f t="shared" si="601"/>
        <v>4.1002488095540267E-2</v>
      </c>
      <c r="M1295" s="74">
        <v>382</v>
      </c>
      <c r="N1295" s="74">
        <f>'[8]Marketshare 2018'!$JX$24</f>
        <v>241431525</v>
      </c>
      <c r="O1295" s="77">
        <f t="shared" si="602"/>
        <v>9.2879207915413931E-2</v>
      </c>
      <c r="P1295" s="74">
        <f>'[8]Marketshare 2018'!$JX$77</f>
        <v>2683603.5749999997</v>
      </c>
      <c r="Q1295" s="76">
        <f t="shared" si="603"/>
        <v>0.12350424204129927</v>
      </c>
      <c r="R1295" s="71">
        <f>[5]Data!$W$1290</f>
        <v>1423353.38</v>
      </c>
      <c r="S1295" s="78">
        <f t="shared" si="604"/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si="608"/>
        <v>0.13352783428079551</v>
      </c>
      <c r="Z1295" s="74">
        <f>'[7]From Apr 2023'!$JX$18</f>
        <v>2364116.6199999996</v>
      </c>
      <c r="AA1295" s="76">
        <f t="shared" si="606"/>
        <v>7.8602702497947943E-2</v>
      </c>
    </row>
    <row r="1296" spans="1:27" s="80" customFormat="1" ht="13" x14ac:dyDescent="0.3">
      <c r="A1296" s="69">
        <v>45172</v>
      </c>
      <c r="B1296" s="58">
        <f t="shared" ref="B1296:B1315" si="609">+K1296+P1296+R1296+U1296+V1296+Z1296</f>
        <v>25622124.599359989</v>
      </c>
      <c r="C1296" s="70">
        <f t="shared" ref="C1296:C1315" si="610">(B1296/B1243)-1</f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ref="G1296:G1315" si="611">(E1296/E1243)-1</f>
        <v>2.0860371151558699E-3</v>
      </c>
      <c r="H1296" s="73">
        <v>8019</v>
      </c>
      <c r="I1296" s="74">
        <f>'[8]Marketshare 2018'!$JY$13</f>
        <v>2299940766.8899999</v>
      </c>
      <c r="J1296" s="75">
        <f t="shared" ref="J1296:J1315" si="612">(I1296/I1243)-1</f>
        <v>-3.2134634619004121E-2</v>
      </c>
      <c r="K1296" s="74">
        <f>'[8]Marketshare 2018'!$JY$67</f>
        <v>9448472.5293600019</v>
      </c>
      <c r="L1296" s="76">
        <f t="shared" ref="L1296:L1315" si="613">(K1296/0.09)/I1296</f>
        <v>4.5645970372514853E-2</v>
      </c>
      <c r="M1296" s="74">
        <v>382</v>
      </c>
      <c r="N1296" s="74">
        <f>'[8]Marketshare 2018'!$JY$24</f>
        <v>248910150</v>
      </c>
      <c r="O1296" s="77">
        <f t="shared" ref="O1296:O1315" si="614">(N1296/N1243)-1</f>
        <v>3.5913045617061767E-2</v>
      </c>
      <c r="P1296" s="74">
        <f>'[8]Marketshare 2018'!$JY$77</f>
        <v>5486562</v>
      </c>
      <c r="Q1296" s="76">
        <f t="shared" ref="Q1296:Q1315" si="615">(P1296/0.09)/N1296</f>
        <v>0.24491488193631317</v>
      </c>
      <c r="R1296" s="71">
        <f>[5]Data!$W$1291</f>
        <v>1387857.33</v>
      </c>
      <c r="S1296" s="78">
        <f t="shared" ref="S1296:S1315" si="616">(R1296/R1243)-1</f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608"/>
        <v>0.10328743398585027</v>
      </c>
      <c r="Z1296" s="74">
        <f>'[7]From Apr 2023'!$JY$18</f>
        <v>2562541.92</v>
      </c>
      <c r="AA1296" s="76">
        <f t="shared" ref="AA1296:AA1315" si="617">(Z1296/0.15)/X1296</f>
        <v>7.5307824585443175E-2</v>
      </c>
    </row>
    <row r="1297" spans="1:27" s="80" customFormat="1" ht="13" x14ac:dyDescent="0.3">
      <c r="A1297" s="69">
        <v>45179</v>
      </c>
      <c r="B1297" s="58">
        <f t="shared" si="609"/>
        <v>24833580.036460005</v>
      </c>
      <c r="C1297" s="70">
        <f t="shared" si="610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611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612"/>
        <v>-8.1703915143748196E-2</v>
      </c>
      <c r="K1297" s="74">
        <f>'[8]Marketshare 2018'!$JZ$67</f>
        <v>8715814.4514600001</v>
      </c>
      <c r="L1297" s="76">
        <f t="shared" si="613"/>
        <v>4.3613630284332329E-2</v>
      </c>
      <c r="M1297" s="74">
        <v>382</v>
      </c>
      <c r="N1297" s="74">
        <f>'[8]Marketshare 2018'!$JZ$24</f>
        <v>209190390</v>
      </c>
      <c r="O1297" s="77">
        <f t="shared" si="614"/>
        <v>-0.1009427641263122</v>
      </c>
      <c r="P1297" s="74">
        <f>'[8]Marketshare 2018'!$JZ$77</f>
        <v>3817395.6749999998</v>
      </c>
      <c r="Q1297" s="76">
        <f t="shared" si="615"/>
        <v>0.20276030605421214</v>
      </c>
      <c r="R1297" s="71">
        <f>[5]Data!$W$1292</f>
        <v>1254267.3999999999</v>
      </c>
      <c r="S1297" s="78">
        <f t="shared" si="616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608"/>
        <v>-0.1152396907887302</v>
      </c>
      <c r="Z1297" s="74">
        <f>'[7]From Apr 2023'!$JZ$18</f>
        <v>2281238.79</v>
      </c>
      <c r="AA1297" s="76">
        <f t="shared" si="617"/>
        <v>7.6776144070151722E-2</v>
      </c>
    </row>
    <row r="1298" spans="1:27" s="80" customFormat="1" ht="13" x14ac:dyDescent="0.3">
      <c r="A1298" s="69">
        <v>45186</v>
      </c>
      <c r="B1298" s="58">
        <f t="shared" si="609"/>
        <v>20132473.366719998</v>
      </c>
      <c r="C1298" s="70">
        <f t="shared" si="610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611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612"/>
        <v>-4.3981511003012286E-2</v>
      </c>
      <c r="K1298" s="74">
        <f>'[8]Marketshare 2018'!$KA$67</f>
        <v>8438916.5917199999</v>
      </c>
      <c r="L1298" s="76">
        <f t="shared" si="613"/>
        <v>4.36540921115579E-2</v>
      </c>
      <c r="M1298" s="74">
        <v>382</v>
      </c>
      <c r="N1298" s="74">
        <f>'[8]Marketshare 2018'!$KA$24</f>
        <v>218086165</v>
      </c>
      <c r="O1298" s="77">
        <f t="shared" si="614"/>
        <v>-4.515746017400557E-2</v>
      </c>
      <c r="P1298" s="74">
        <f>'[8]Marketshare 2018'!$KA$77</f>
        <v>2705635.5749999997</v>
      </c>
      <c r="Q1298" s="76">
        <f t="shared" si="615"/>
        <v>0.1378474306244965</v>
      </c>
      <c r="R1298" s="71">
        <f>[5]Data!$W$1293</f>
        <v>991568.37000000011</v>
      </c>
      <c r="S1298" s="78">
        <f t="shared" si="616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ref="Y1298:Y1315" si="618">(X1298/X1245)-1</f>
        <v>-5.7027774228264216E-2</v>
      </c>
      <c r="Z1298" s="74">
        <f>'[7]From Apr 2023'!$KA$18</f>
        <v>2075692.42</v>
      </c>
      <c r="AA1298" s="76">
        <f t="shared" si="617"/>
        <v>7.7355335971458009E-2</v>
      </c>
    </row>
    <row r="1299" spans="1:27" s="80" customFormat="1" ht="13" x14ac:dyDescent="0.3">
      <c r="A1299" s="69">
        <v>45193</v>
      </c>
      <c r="B1299" s="58">
        <f t="shared" si="609"/>
        <v>22596819.204319995</v>
      </c>
      <c r="C1299" s="70">
        <f t="shared" si="610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611"/>
        <v>-0.13606955761045592</v>
      </c>
      <c r="H1299" s="73">
        <v>8019</v>
      </c>
      <c r="I1299" s="74">
        <f>'[8]Marketshare 2018'!$KB$13</f>
        <v>2427679995.6500001</v>
      </c>
      <c r="J1299" s="75">
        <f t="shared" si="612"/>
        <v>7.5536525673281396E-2</v>
      </c>
      <c r="K1299" s="74">
        <f>'[8]Marketshare 2018'!$KB$67</f>
        <v>8838835.0243200008</v>
      </c>
      <c r="L1299" s="76">
        <f t="shared" si="613"/>
        <v>4.0453963547079821E-2</v>
      </c>
      <c r="M1299" s="74">
        <v>382</v>
      </c>
      <c r="N1299" s="74">
        <f>'[8]Marketshare 2018'!$KB$24</f>
        <v>247304396</v>
      </c>
      <c r="O1299" s="77">
        <f t="shared" si="614"/>
        <v>-3.7990071923789115E-3</v>
      </c>
      <c r="P1299" s="74">
        <f>'[8]Marketshare 2018'!$KB$77</f>
        <v>4249650.6899999995</v>
      </c>
      <c r="Q1299" s="76">
        <f t="shared" si="615"/>
        <v>0.19093207303925155</v>
      </c>
      <c r="R1299" s="71">
        <f>[5]Data!$W$1294</f>
        <v>1236436.8899999997</v>
      </c>
      <c r="S1299" s="78">
        <f t="shared" si="616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618"/>
        <v>-5.6949298095080869E-2</v>
      </c>
      <c r="Z1299" s="74">
        <f>'[7]From Apr 2023'!$KB$18</f>
        <v>2198022.86</v>
      </c>
      <c r="AA1299" s="76">
        <f t="shared" si="617"/>
        <v>9.1667274382471131E-2</v>
      </c>
    </row>
    <row r="1300" spans="1:27" s="80" customFormat="1" ht="13" x14ac:dyDescent="0.3">
      <c r="A1300" s="69">
        <v>45200</v>
      </c>
      <c r="B1300" s="58">
        <f t="shared" si="609"/>
        <v>28847182.198580008</v>
      </c>
      <c r="C1300" s="70">
        <f t="shared" si="610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611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612"/>
        <v>0.15555930085107228</v>
      </c>
      <c r="K1300" s="74">
        <f>'[8]Marketshare 2018'!$KC$67</f>
        <v>11265844.20858</v>
      </c>
      <c r="L1300" s="76">
        <f t="shared" si="613"/>
        <v>4.7043864582874573E-2</v>
      </c>
      <c r="M1300" s="74">
        <v>382</v>
      </c>
      <c r="N1300" s="74">
        <f>'[8]Marketshare 2018'!$KC$24</f>
        <v>234006300</v>
      </c>
      <c r="O1300" s="77">
        <f t="shared" si="614"/>
        <v>-9.412799963549312E-2</v>
      </c>
      <c r="P1300" s="74">
        <f>'[8]Marketshare 2018'!$KC$77</f>
        <v>3839085.4499999997</v>
      </c>
      <c r="Q1300" s="76">
        <f t="shared" si="615"/>
        <v>0.18228784866048478</v>
      </c>
      <c r="R1300" s="71">
        <f>[5]Data!$W$1295</f>
        <v>1433026.21</v>
      </c>
      <c r="S1300" s="78">
        <f t="shared" si="616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618"/>
        <v>0.2279528419025747</v>
      </c>
      <c r="Z1300" s="74">
        <f>'[7]From Apr 2023'!$KC$18</f>
        <v>2588293.66</v>
      </c>
      <c r="AA1300" s="76">
        <f t="shared" si="617"/>
        <v>7.805213496253377E-2</v>
      </c>
    </row>
    <row r="1301" spans="1:27" s="80" customFormat="1" ht="13" x14ac:dyDescent="0.3">
      <c r="A1301" s="69">
        <v>45207</v>
      </c>
      <c r="B1301" s="58">
        <f t="shared" si="609"/>
        <v>23741565.198779989</v>
      </c>
      <c r="C1301" s="70">
        <f t="shared" si="610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611"/>
        <v>-0.19972026029147094</v>
      </c>
      <c r="H1301" s="73">
        <v>8019</v>
      </c>
      <c r="I1301" s="74">
        <f>'[8]Marketshare 2018'!$KD$13</f>
        <v>2323484333.9899998</v>
      </c>
      <c r="J1301" s="75">
        <f t="shared" si="612"/>
        <v>-7.9701967531819129E-2</v>
      </c>
      <c r="K1301" s="74">
        <f>'[8]Marketshare 2018'!$KD$67</f>
        <v>9445830.5737799983</v>
      </c>
      <c r="L1301" s="76">
        <f t="shared" si="613"/>
        <v>4.5170811572363155E-2</v>
      </c>
      <c r="M1301" s="74">
        <v>382</v>
      </c>
      <c r="N1301" s="74">
        <f>'[8]Marketshare 2018'!$KD$24</f>
        <v>226952404</v>
      </c>
      <c r="O1301" s="77">
        <f t="shared" si="614"/>
        <v>-0.3003679125642712</v>
      </c>
      <c r="P1301" s="74">
        <f>'[8]Marketshare 2018'!$KD$77</f>
        <v>3595275.1349999998</v>
      </c>
      <c r="Q1301" s="76">
        <f t="shared" si="615"/>
        <v>0.17601708902805893</v>
      </c>
      <c r="R1301" s="71">
        <f>[5]Data!$W$1296</f>
        <v>1247858.95</v>
      </c>
      <c r="S1301" s="78">
        <f t="shared" si="616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618"/>
        <v>-7.592696596955717E-3</v>
      </c>
      <c r="Z1301" s="74">
        <f>'[7]From Apr 2023'!$KD$18</f>
        <v>2449718.31</v>
      </c>
      <c r="AA1301" s="76">
        <f t="shared" si="617"/>
        <v>7.6940593585080513E-2</v>
      </c>
    </row>
    <row r="1302" spans="1:27" s="80" customFormat="1" ht="13" x14ac:dyDescent="0.3">
      <c r="A1302" s="69">
        <v>45214</v>
      </c>
      <c r="B1302" s="58">
        <f t="shared" si="609"/>
        <v>24876586.747240007</v>
      </c>
      <c r="C1302" s="70">
        <f t="shared" si="610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611"/>
        <v>2.1665043276698936E-2</v>
      </c>
      <c r="H1302" s="73">
        <v>8019</v>
      </c>
      <c r="I1302" s="74">
        <f>'[8]Marketshare 2018'!$KE$13</f>
        <v>2212040083.9200001</v>
      </c>
      <c r="J1302" s="75">
        <f t="shared" si="612"/>
        <v>-5.6817329090550484E-2</v>
      </c>
      <c r="K1302" s="74">
        <f>'[8]Marketshare 2018'!$KE$67</f>
        <v>8121881.4422399988</v>
      </c>
      <c r="L1302" s="76">
        <f t="shared" si="613"/>
        <v>4.0796334475132277E-2</v>
      </c>
      <c r="M1302" s="74">
        <v>382</v>
      </c>
      <c r="N1302" s="74">
        <f>'[8]Marketshare 2018'!$KE$24</f>
        <v>224355325</v>
      </c>
      <c r="O1302" s="77">
        <f t="shared" si="614"/>
        <v>4.6437206321231939E-2</v>
      </c>
      <c r="P1302" s="74">
        <f>'[8]Marketshare 2018'!$KE$77</f>
        <v>5741976.8250000002</v>
      </c>
      <c r="Q1302" s="76">
        <f t="shared" si="615"/>
        <v>0.28436919203945799</v>
      </c>
      <c r="R1302" s="71">
        <f>[5]Data!$W$1297</f>
        <v>1198465.43</v>
      </c>
      <c r="S1302" s="78">
        <f t="shared" si="616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618"/>
        <v>-7.71038369213084E-2</v>
      </c>
      <c r="Z1302" s="74">
        <f>'[7]From Apr 2023'!$KE$18</f>
        <v>2143366.73</v>
      </c>
      <c r="AA1302" s="76">
        <f t="shared" si="617"/>
        <v>7.8149350573280874E-2</v>
      </c>
    </row>
    <row r="1303" spans="1:27" s="80" customFormat="1" ht="13" x14ac:dyDescent="0.3">
      <c r="A1303" s="69">
        <v>45221</v>
      </c>
      <c r="B1303" s="58">
        <f t="shared" si="609"/>
        <v>16674767.906299982</v>
      </c>
      <c r="C1303" s="70">
        <f t="shared" si="610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611"/>
        <v>-0.15937999395884117</v>
      </c>
      <c r="H1303" s="73">
        <v>8019</v>
      </c>
      <c r="I1303" s="74">
        <f>'[8]Marketshare 2018'!$KF$13</f>
        <v>2001788968.8999999</v>
      </c>
      <c r="J1303" s="75">
        <f t="shared" si="612"/>
        <v>-0.11553784816131263</v>
      </c>
      <c r="K1303" s="74">
        <f>'[8]Marketshare 2018'!$KF$67</f>
        <v>7588667.2563000005</v>
      </c>
      <c r="L1303" s="76">
        <f t="shared" si="613"/>
        <v>4.2121585431821894E-2</v>
      </c>
      <c r="M1303" s="74">
        <v>382</v>
      </c>
      <c r="N1303" s="74">
        <f>'[8]Marketshare 2018'!$KF$24</f>
        <v>222106105</v>
      </c>
      <c r="O1303" s="77">
        <f t="shared" si="614"/>
        <v>5.3637922939676175E-2</v>
      </c>
      <c r="P1303" s="74">
        <f>'[8]Marketshare 2018'!$KF$77</f>
        <v>2727407.6999999997</v>
      </c>
      <c r="Q1303" s="76">
        <f t="shared" si="615"/>
        <v>0.13644167952970043</v>
      </c>
      <c r="R1303" s="71">
        <f>[5]Data!$W$1298</f>
        <v>1036364.2999999998</v>
      </c>
      <c r="S1303" s="78">
        <f t="shared" si="616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618"/>
        <v>0.14872213822554703</v>
      </c>
      <c r="Z1303" s="74">
        <f>'[7]From Apr 2023'!$KF$18</f>
        <v>1977866.3399999999</v>
      </c>
      <c r="AA1303" s="76">
        <f t="shared" si="617"/>
        <v>7.6809891885507631E-2</v>
      </c>
    </row>
    <row r="1304" spans="1:27" s="80" customFormat="1" ht="13" x14ac:dyDescent="0.3">
      <c r="A1304" s="69">
        <v>45228</v>
      </c>
      <c r="B1304" s="58">
        <f t="shared" si="609"/>
        <v>20654516.463000018</v>
      </c>
      <c r="C1304" s="70">
        <f t="shared" si="610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611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612"/>
        <v>6.9655784597471904E-2</v>
      </c>
      <c r="K1304" s="74">
        <f>'[8]Marketshare 2018'!$KG$67</f>
        <v>8753505.0480000004</v>
      </c>
      <c r="L1304" s="76">
        <f t="shared" si="613"/>
        <v>4.0612888646153894E-2</v>
      </c>
      <c r="M1304" s="74">
        <v>382</v>
      </c>
      <c r="N1304" s="74">
        <f>'[8]Marketshare 2018'!$KG$24</f>
        <v>246863110</v>
      </c>
      <c r="O1304" s="77">
        <f t="shared" si="614"/>
        <v>0.17253155021741495</v>
      </c>
      <c r="P1304" s="74">
        <f>'[8]Marketshare 2018'!$KG$77</f>
        <v>3683444.085</v>
      </c>
      <c r="Q1304" s="76">
        <f t="shared" si="615"/>
        <v>0.16578887181644922</v>
      </c>
      <c r="R1304" s="71">
        <f>[5]Data!$W$1299</f>
        <v>1238180.46</v>
      </c>
      <c r="S1304" s="78">
        <f t="shared" si="616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618"/>
        <v>0.26842802906394758</v>
      </c>
      <c r="Z1304" s="74">
        <f>'[7]From Apr 2023'!$KG$18</f>
        <v>2435697.8000000003</v>
      </c>
      <c r="AA1304" s="76">
        <f t="shared" si="617"/>
        <v>7.6272305900611376E-2</v>
      </c>
    </row>
    <row r="1305" spans="1:27" s="80" customFormat="1" ht="13" x14ac:dyDescent="0.3">
      <c r="A1305" s="69">
        <v>45235</v>
      </c>
      <c r="B1305" s="58">
        <f t="shared" si="609"/>
        <v>24724406.776399996</v>
      </c>
      <c r="C1305" s="70">
        <f t="shared" si="610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611"/>
        <v>7.3255396512866167E-2</v>
      </c>
      <c r="H1305" s="73">
        <v>8019</v>
      </c>
      <c r="I1305" s="74">
        <f>'[8]Marketshare 2018'!$KH$13</f>
        <v>2518984320.6900001</v>
      </c>
      <c r="J1305" s="75">
        <f t="shared" si="612"/>
        <v>-4.0515089319098418E-2</v>
      </c>
      <c r="K1305" s="74">
        <f>'[8]Marketshare 2018'!$KH$67</f>
        <v>10973548.031399999</v>
      </c>
      <c r="L1305" s="76">
        <f t="shared" si="613"/>
        <v>4.8403759586165822E-2</v>
      </c>
      <c r="M1305" s="74">
        <v>382</v>
      </c>
      <c r="N1305" s="74">
        <f>'[8]Marketshare 2018'!$KH$24</f>
        <v>252240575</v>
      </c>
      <c r="O1305" s="77">
        <f t="shared" si="614"/>
        <v>4.7056671833930475E-2</v>
      </c>
      <c r="P1305" s="74">
        <f>'[8]Marketshare 2018'!$KH$77</f>
        <v>4288071.375</v>
      </c>
      <c r="Q1305" s="76">
        <f t="shared" si="615"/>
        <v>0.18888807837517815</v>
      </c>
      <c r="R1305" s="71">
        <f>[5]Data!$W$1300</f>
        <v>1559245.6399999997</v>
      </c>
      <c r="S1305" s="78">
        <f t="shared" si="616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618"/>
        <v>4.0875112637268174E-2</v>
      </c>
      <c r="Z1305" s="74">
        <f>'[7]From Apr 2023'!$KH$18</f>
        <v>2233923.2399999998</v>
      </c>
      <c r="AA1305" s="76">
        <f t="shared" si="617"/>
        <v>6.5607527306541957E-2</v>
      </c>
    </row>
    <row r="1306" spans="1:27" s="80" customFormat="1" ht="13" x14ac:dyDescent="0.3">
      <c r="A1306" s="69">
        <v>45242</v>
      </c>
      <c r="B1306" s="58">
        <f t="shared" si="609"/>
        <v>21424085.448259998</v>
      </c>
      <c r="C1306" s="70">
        <f t="shared" si="610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611"/>
        <v>-0.1057432551317854</v>
      </c>
      <c r="H1306" s="73">
        <v>8019</v>
      </c>
      <c r="I1306" s="74">
        <f>'[8]Marketshare 2018'!$KI$13</f>
        <v>2227631268.9200001</v>
      </c>
      <c r="J1306" s="75">
        <f t="shared" si="612"/>
        <v>-0.15949468352664209</v>
      </c>
      <c r="K1306" s="74">
        <f>'[8]Marketshare 2018'!$KI$67</f>
        <v>8701824.1782600004</v>
      </c>
      <c r="L1306" s="76">
        <f t="shared" si="613"/>
        <v>4.3403473753928654E-2</v>
      </c>
      <c r="M1306" s="74">
        <v>382</v>
      </c>
      <c r="N1306" s="74">
        <f>'[8]Marketshare 2018'!$KI$24</f>
        <v>218406840</v>
      </c>
      <c r="O1306" s="77">
        <f t="shared" si="614"/>
        <v>-0.17485279432506917</v>
      </c>
      <c r="P1306" s="74">
        <f>'[8]Marketshare 2018'!$KI$77</f>
        <v>4188307.5</v>
      </c>
      <c r="Q1306" s="76">
        <f t="shared" si="615"/>
        <v>0.21307368395605192</v>
      </c>
      <c r="R1306" s="71">
        <f>[5]Data!$W$1301</f>
        <v>1138141.81</v>
      </c>
      <c r="S1306" s="78">
        <f t="shared" si="616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618"/>
        <v>-0.13926324345522989</v>
      </c>
      <c r="Z1306" s="74">
        <f>'[7]From Apr 2023'!$KI$18</f>
        <v>2155452.4699999997</v>
      </c>
      <c r="AA1306" s="76">
        <f t="shared" si="617"/>
        <v>7.5239583451678804E-2</v>
      </c>
    </row>
    <row r="1307" spans="1:27" s="80" customFormat="1" ht="13" x14ac:dyDescent="0.3">
      <c r="A1307" s="69">
        <v>45249</v>
      </c>
      <c r="B1307" s="58">
        <f t="shared" si="609"/>
        <v>21369657.70965999</v>
      </c>
      <c r="C1307" s="70">
        <f t="shared" si="610"/>
        <v>-0.10151458460103724</v>
      </c>
      <c r="D1307" s="71">
        <f>[5]Data!$AJ$1302</f>
        <v>21556933.719999999</v>
      </c>
      <c r="E1307" s="61">
        <f>[5]Data!$I$1302</f>
        <v>11716164.340000002</v>
      </c>
      <c r="F1307" s="72"/>
      <c r="G1307" s="70">
        <f t="shared" si="611"/>
        <v>-0.12468373883787864</v>
      </c>
      <c r="H1307" s="73">
        <v>8019</v>
      </c>
      <c r="I1307" s="74">
        <f>'[8]Marketshare 2018'!$KJ$13</f>
        <v>2104273690.3499999</v>
      </c>
      <c r="J1307" s="75">
        <f t="shared" si="612"/>
        <v>-9.2364857382250531E-2</v>
      </c>
      <c r="K1307" s="74">
        <f>'[8]Marketshare 2018'!$KJ$67</f>
        <v>8392100.5146599989</v>
      </c>
      <c r="L1307" s="76">
        <f t="shared" si="613"/>
        <v>4.4312468336041702E-2</v>
      </c>
      <c r="M1307" s="74">
        <v>382</v>
      </c>
      <c r="N1307" s="74">
        <f>'[8]Marketshare 2018'!$KJ$24</f>
        <v>239392085</v>
      </c>
      <c r="O1307" s="77">
        <f t="shared" si="614"/>
        <v>-0.125333016533141</v>
      </c>
      <c r="P1307" s="74">
        <f>'[8]Marketshare 2018'!$KJ$77</f>
        <v>3324063.8249999997</v>
      </c>
      <c r="Q1307" s="76">
        <f t="shared" si="615"/>
        <v>0.15428263845899501</v>
      </c>
      <c r="R1307" s="71">
        <f>[5]Data!$W$1302</f>
        <v>1069805.1200000001</v>
      </c>
      <c r="S1307" s="78">
        <f t="shared" si="616"/>
        <v>-6.7242910973243308E-2</v>
      </c>
      <c r="T1307" s="5">
        <v>5306</v>
      </c>
      <c r="U1307" s="79">
        <f>[5]Data!$X$1302</f>
        <v>537613.27</v>
      </c>
      <c r="V1307" s="61">
        <f>[5]Data!$Y$1302</f>
        <v>5949900.4299999923</v>
      </c>
      <c r="W1307" s="67">
        <v>2737</v>
      </c>
      <c r="X1307" s="74">
        <f>'[7]From Apr 2023'!$KJ$10</f>
        <v>179499461</v>
      </c>
      <c r="Y1307" s="78">
        <f t="shared" si="618"/>
        <v>-3.9784943046703991E-2</v>
      </c>
      <c r="Z1307" s="74">
        <f>'[7]From Apr 2023'!$KJ$18</f>
        <v>2096174.55</v>
      </c>
      <c r="AA1307" s="76">
        <f t="shared" si="617"/>
        <v>7.7852584749544179E-2</v>
      </c>
    </row>
    <row r="1308" spans="1:27" s="80" customFormat="1" ht="13" x14ac:dyDescent="0.3">
      <c r="A1308" s="69">
        <v>45256</v>
      </c>
      <c r="B1308" s="58">
        <f t="shared" si="609"/>
        <v>25265141.578260012</v>
      </c>
      <c r="C1308" s="70">
        <f t="shared" si="610"/>
        <v>0.11974166878212977</v>
      </c>
      <c r="D1308" s="71">
        <f>[5]Data!$AJ$1303</f>
        <v>23170504.550000001</v>
      </c>
      <c r="E1308" s="61">
        <f>[5]Data!$I$1303</f>
        <v>14623094.700000001</v>
      </c>
      <c r="F1308" s="72"/>
      <c r="G1308" s="70">
        <f t="shared" si="611"/>
        <v>3.782327813300923E-2</v>
      </c>
      <c r="H1308" s="73">
        <v>8019</v>
      </c>
      <c r="I1308" s="74">
        <f>'[8]Marketshare 2018'!$KK$13</f>
        <v>2401476764.8599997</v>
      </c>
      <c r="J1308" s="75">
        <f t="shared" si="612"/>
        <v>2.7182128988886944E-2</v>
      </c>
      <c r="K1308" s="74">
        <f>'[8]Marketshare 2018'!$KK$67</f>
        <v>9417181.4832600001</v>
      </c>
      <c r="L1308" s="76">
        <f t="shared" si="613"/>
        <v>4.3571252216591819E-2</v>
      </c>
      <c r="M1308" s="74">
        <v>382</v>
      </c>
      <c r="N1308" s="74">
        <f>'[8]Marketshare 2018'!$KK$24</f>
        <v>256335210</v>
      </c>
      <c r="O1308" s="77">
        <f t="shared" si="614"/>
        <v>-3.07377467982487E-2</v>
      </c>
      <c r="P1308" s="74">
        <f>'[8]Marketshare 2018'!$KK$77</f>
        <v>5189254.4249999998</v>
      </c>
      <c r="Q1308" s="76">
        <f t="shared" si="615"/>
        <v>0.22493352551918247</v>
      </c>
      <c r="R1308" s="71">
        <f>[5]Data!$W$1303</f>
        <v>1313624.6099999999</v>
      </c>
      <c r="S1308" s="78">
        <f t="shared" si="616"/>
        <v>0.14724001241085038</v>
      </c>
      <c r="T1308" s="5">
        <v>5306</v>
      </c>
      <c r="U1308" s="79">
        <f>[5]Data!$X$1303</f>
        <v>718672.01</v>
      </c>
      <c r="V1308" s="61">
        <f>[5]Data!$Y$1303</f>
        <v>6319970.2300000153</v>
      </c>
      <c r="W1308" s="67">
        <v>2737</v>
      </c>
      <c r="X1308" s="74">
        <f>'[7]From Apr 2023'!$KK$10</f>
        <v>194985775.81999999</v>
      </c>
      <c r="Y1308" s="78">
        <f t="shared" si="618"/>
        <v>8.8722663866681151E-2</v>
      </c>
      <c r="Z1308" s="74">
        <f>'[7]From Apr 2023'!$KK$18</f>
        <v>2306438.8200000003</v>
      </c>
      <c r="AA1308" s="76">
        <f t="shared" si="617"/>
        <v>7.8858361515531827E-2</v>
      </c>
    </row>
    <row r="1309" spans="1:27" s="80" customFormat="1" ht="13" x14ac:dyDescent="0.3">
      <c r="A1309" s="69">
        <v>45263</v>
      </c>
      <c r="B1309" s="58">
        <f t="shared" si="609"/>
        <v>25464985.562939979</v>
      </c>
      <c r="C1309" s="70">
        <f t="shared" si="610"/>
        <v>-8.0679048240227869E-2</v>
      </c>
      <c r="D1309" s="71">
        <f>[5]Data!$AJ$1304</f>
        <v>19632468.939999998</v>
      </c>
      <c r="E1309" s="61">
        <f>[5]Data!$I$1304</f>
        <v>14324456.810000001</v>
      </c>
      <c r="F1309" s="72"/>
      <c r="G1309" s="70">
        <f t="shared" si="611"/>
        <v>2.639838877701628E-2</v>
      </c>
      <c r="H1309" s="73">
        <v>8019</v>
      </c>
      <c r="I1309" s="74">
        <f>'[8]Marketshare 2018'!$KL$13</f>
        <v>2511280933.8399997</v>
      </c>
      <c r="J1309" s="75">
        <f t="shared" si="612"/>
        <v>3.5802697998412958E-2</v>
      </c>
      <c r="K1309" s="74">
        <f>'[8]Marketshare 2018'!$KL$67</f>
        <v>10330487.312940001</v>
      </c>
      <c r="L1309" s="76">
        <f t="shared" si="613"/>
        <v>4.570702975492473E-2</v>
      </c>
      <c r="M1309" s="74">
        <v>382</v>
      </c>
      <c r="N1309" s="74">
        <f>'[8]Marketshare 2018'!$KL$24</f>
        <v>242121530</v>
      </c>
      <c r="O1309" s="77">
        <f t="shared" si="614"/>
        <v>5.8853159331837768E-2</v>
      </c>
      <c r="P1309" s="74">
        <f>'[8]Marketshare 2018'!$KL$77</f>
        <v>3989136.5999999996</v>
      </c>
      <c r="Q1309" s="76">
        <f t="shared" si="615"/>
        <v>0.18306401747915602</v>
      </c>
      <c r="R1309" s="71">
        <f>[5]Data!$W$1304</f>
        <v>1529201.23</v>
      </c>
      <c r="S1309" s="78">
        <f t="shared" si="616"/>
        <v>7.8044249958612699E-2</v>
      </c>
      <c r="T1309" s="5">
        <v>5306</v>
      </c>
      <c r="U1309" s="79">
        <f>[5]Data!$X$1304</f>
        <v>381851.67</v>
      </c>
      <c r="V1309" s="61">
        <f>[5]Data!$Y$1304</f>
        <v>6550779.1399999782</v>
      </c>
      <c r="W1309" s="67">
        <v>2737</v>
      </c>
      <c r="X1309" s="74">
        <f>'[7]From Apr 2023'!$KL$10</f>
        <v>240619089.24000001</v>
      </c>
      <c r="Y1309" s="78">
        <f t="shared" si="618"/>
        <v>0.16923794566056771</v>
      </c>
      <c r="Z1309" s="74">
        <f>'[7]From Apr 2023'!$KL$18</f>
        <v>2683529.61</v>
      </c>
      <c r="AA1309" s="76">
        <f t="shared" si="617"/>
        <v>7.4350698676927618E-2</v>
      </c>
    </row>
    <row r="1310" spans="1:27" s="80" customFormat="1" ht="13" x14ac:dyDescent="0.3">
      <c r="A1310" s="69">
        <v>45270</v>
      </c>
      <c r="B1310" s="58">
        <f t="shared" si="609"/>
        <v>24683498.292680014</v>
      </c>
      <c r="C1310" s="70">
        <f t="shared" si="610"/>
        <v>-2.7100443604169189E-2</v>
      </c>
      <c r="D1310" s="71">
        <f>[5]Data!$AJ$1305</f>
        <v>44403923.32</v>
      </c>
      <c r="E1310" s="61">
        <f>[5]Data!$I$1305</f>
        <v>13362292.430000002</v>
      </c>
      <c r="F1310" s="72"/>
      <c r="G1310" s="70">
        <f t="shared" si="611"/>
        <v>4.2932911901645943E-2</v>
      </c>
      <c r="H1310" s="73">
        <v>8019</v>
      </c>
      <c r="I1310" s="74">
        <f>'[8]Marketshare 2018'!$KM$13</f>
        <v>2490232848.6199999</v>
      </c>
      <c r="J1310" s="75">
        <f t="shared" si="612"/>
        <v>2.5300000765530406E-2</v>
      </c>
      <c r="K1310" s="74">
        <f>'[8]Marketshare 2018'!$KM$67</f>
        <v>9368735.3276799992</v>
      </c>
      <c r="L1310" s="76">
        <f t="shared" si="613"/>
        <v>4.1802138805666862E-2</v>
      </c>
      <c r="M1310" s="74">
        <v>382</v>
      </c>
      <c r="N1310" s="74">
        <f>'[8]Marketshare 2018'!$KM$24</f>
        <v>243893820</v>
      </c>
      <c r="O1310" s="77">
        <f t="shared" si="614"/>
        <v>5.6568778511211892E-2</v>
      </c>
      <c r="P1310" s="74">
        <f>'[8]Marketshare 2018'!$KM$77</f>
        <v>3959247.375</v>
      </c>
      <c r="Q1310" s="76">
        <f t="shared" si="615"/>
        <v>0.18037208773883651</v>
      </c>
      <c r="R1310" s="71">
        <f>[5]Data!$W$1305</f>
        <v>1316696.73</v>
      </c>
      <c r="S1310" s="78">
        <f t="shared" si="616"/>
        <v>-0.16804685637049355</v>
      </c>
      <c r="T1310" s="5">
        <v>5306</v>
      </c>
      <c r="U1310" s="79">
        <f>[5]Data!$X$1305</f>
        <v>537184.75</v>
      </c>
      <c r="V1310" s="61">
        <f>[5]Data!$Y$1305</f>
        <v>6863092.4200000111</v>
      </c>
      <c r="W1310" s="67">
        <v>2737</v>
      </c>
      <c r="X1310" s="74">
        <f>'[7]From Apr 2023'!$KM$10</f>
        <v>223235738.41</v>
      </c>
      <c r="Y1310" s="78">
        <f t="shared" si="618"/>
        <v>-5.7073309609953604E-2</v>
      </c>
      <c r="Z1310" s="74">
        <f>'[7]From Apr 2023'!$KM$18</f>
        <v>2638541.69</v>
      </c>
      <c r="AA1310" s="76">
        <f t="shared" si="617"/>
        <v>7.8796872125495493E-2</v>
      </c>
    </row>
    <row r="1311" spans="1:27" s="80" customFormat="1" ht="13" x14ac:dyDescent="0.3">
      <c r="A1311" s="69">
        <v>45277</v>
      </c>
      <c r="B1311" s="58">
        <f t="shared" si="609"/>
        <v>28741066.897039995</v>
      </c>
      <c r="C1311" s="70">
        <f t="shared" si="610"/>
        <v>6.491161006383539E-2</v>
      </c>
      <c r="D1311" s="71">
        <f>[5]Data!$AJ$1306</f>
        <v>28328444.100000001</v>
      </c>
      <c r="E1311" s="61">
        <f>[5]Data!$I$1306</f>
        <v>16171595.720000003</v>
      </c>
      <c r="F1311" s="72"/>
      <c r="G1311" s="70">
        <f t="shared" si="611"/>
        <v>2.6735654964463507E-2</v>
      </c>
      <c r="H1311" s="73">
        <v>8019</v>
      </c>
      <c r="I1311" s="74">
        <f>'[8]Marketshare 2018'!$KN$13</f>
        <v>2554720021.21</v>
      </c>
      <c r="J1311" s="75">
        <f t="shared" si="612"/>
        <v>5.6065640608293776E-2</v>
      </c>
      <c r="K1311" s="74">
        <f>'[8]Marketshare 2018'!$KN$67</f>
        <v>11101344.242039999</v>
      </c>
      <c r="L1311" s="76">
        <f t="shared" si="613"/>
        <v>4.828249997335448E-2</v>
      </c>
      <c r="M1311" s="74">
        <v>382</v>
      </c>
      <c r="N1311" s="74">
        <f>'[8]Marketshare 2018'!$KN$24</f>
        <v>256660145</v>
      </c>
      <c r="O1311" s="77">
        <f t="shared" si="614"/>
        <v>6.2226528349670351E-2</v>
      </c>
      <c r="P1311" s="74">
        <f>'[8]Marketshare 2018'!$KN$77</f>
        <v>5070251.4749999996</v>
      </c>
      <c r="Q1311" s="76">
        <f t="shared" si="615"/>
        <v>0.21949698306295276</v>
      </c>
      <c r="R1311" s="71">
        <f>[5]Data!$W$1306</f>
        <v>1490198.06</v>
      </c>
      <c r="S1311" s="78">
        <f t="shared" si="616"/>
        <v>6.5813882355092002E-2</v>
      </c>
      <c r="T1311" s="5">
        <v>5306</v>
      </c>
      <c r="U1311" s="79">
        <f>[5]Data!$X$1306</f>
        <v>1894072.51</v>
      </c>
      <c r="V1311" s="61">
        <f>[5]Data!$Y$1306</f>
        <v>6384616.1599999964</v>
      </c>
      <c r="W1311" s="67">
        <v>2737</v>
      </c>
      <c r="X1311" s="74">
        <f>'[7]From Apr 2023'!$KN$10</f>
        <v>238414431.67000002</v>
      </c>
      <c r="Y1311" s="78">
        <f t="shared" si="618"/>
        <v>0.13871666233481106</v>
      </c>
      <c r="Z1311" s="74">
        <f>'[7]From Apr 2023'!$KN$18</f>
        <v>2800584.45</v>
      </c>
      <c r="AA1311" s="76">
        <f t="shared" si="617"/>
        <v>7.8311379345704868E-2</v>
      </c>
    </row>
    <row r="1312" spans="1:27" s="80" customFormat="1" ht="13" x14ac:dyDescent="0.3">
      <c r="A1312" s="69">
        <v>45284</v>
      </c>
      <c r="B1312" s="58">
        <f t="shared" si="609"/>
        <v>30194297.734459989</v>
      </c>
      <c r="C1312" s="70">
        <f t="shared" si="610"/>
        <v>0.2181544791080714</v>
      </c>
      <c r="D1312" s="71">
        <f>[5]Data!$AJ$1307</f>
        <v>29451641.879999999</v>
      </c>
      <c r="E1312" s="61">
        <f>[5]Data!$I$1307</f>
        <v>16333204.08</v>
      </c>
      <c r="F1312" s="72"/>
      <c r="G1312" s="70">
        <f t="shared" si="611"/>
        <v>8.1323531170941266E-2</v>
      </c>
      <c r="H1312" s="73">
        <v>8019</v>
      </c>
      <c r="I1312" s="74">
        <f>'[8]Marketshare 2018'!$KO$13</f>
        <v>2506359508.54</v>
      </c>
      <c r="J1312" s="75">
        <f t="shared" si="612"/>
        <v>-4.7433172475936591E-2</v>
      </c>
      <c r="K1312" s="74">
        <f>'[8]Marketshare 2018'!$KO$67</f>
        <v>10651612.364460001</v>
      </c>
      <c r="L1312" s="76">
        <f t="shared" si="613"/>
        <v>4.7220380033565802E-2</v>
      </c>
      <c r="M1312" s="74">
        <v>382</v>
      </c>
      <c r="N1312" s="74">
        <f>'[8]Marketshare 2018'!$KO$24</f>
        <v>253097605</v>
      </c>
      <c r="O1312" s="77">
        <f t="shared" si="614"/>
        <v>4.297146990685663E-2</v>
      </c>
      <c r="P1312" s="74">
        <f>'[8]Marketshare 2018'!$KO$77</f>
        <v>5678779.5</v>
      </c>
      <c r="Q1312" s="76">
        <f t="shared" si="615"/>
        <v>0.24930125277163329</v>
      </c>
      <c r="R1312" s="71">
        <f>[5]Data!$W$1307</f>
        <v>1396196.3900000001</v>
      </c>
      <c r="S1312" s="78">
        <f t="shared" si="616"/>
        <v>-0.12701487466831773</v>
      </c>
      <c r="T1312" s="5">
        <v>5306</v>
      </c>
      <c r="U1312" s="79">
        <f>[5]Data!$X$1307</f>
        <v>0</v>
      </c>
      <c r="V1312" s="61">
        <f>[5]Data!$Y$1307</f>
        <v>9557222.9699999876</v>
      </c>
      <c r="W1312" s="67">
        <v>2737</v>
      </c>
      <c r="X1312" s="74">
        <f>'[7]From Apr 2023'!$KO$10</f>
        <v>247047770.92000002</v>
      </c>
      <c r="Y1312" s="78">
        <f t="shared" si="618"/>
        <v>6.2266466038224833E-2</v>
      </c>
      <c r="Z1312" s="74">
        <f>'[7]From Apr 2023'!$KO$18</f>
        <v>2910486.51</v>
      </c>
      <c r="AA1312" s="76">
        <f t="shared" si="617"/>
        <v>7.8540451216146501E-2</v>
      </c>
    </row>
    <row r="1313" spans="1:27" s="80" customFormat="1" ht="13" x14ac:dyDescent="0.3">
      <c r="A1313" s="69">
        <v>45291</v>
      </c>
      <c r="B1313" s="58">
        <f t="shared" si="609"/>
        <v>25424686.448160004</v>
      </c>
      <c r="C1313" s="70">
        <f t="shared" si="610"/>
        <v>0.15395901040205251</v>
      </c>
      <c r="D1313" s="71">
        <f>[5]Data!$AJ$1308</f>
        <v>22247572.100000001</v>
      </c>
      <c r="E1313" s="61">
        <f>[5]Data!$I$1308</f>
        <v>16847096.98</v>
      </c>
      <c r="F1313" s="72"/>
      <c r="G1313" s="70">
        <f t="shared" si="611"/>
        <v>0.27483646130003647</v>
      </c>
      <c r="H1313" s="73">
        <v>8019</v>
      </c>
      <c r="I1313" s="74">
        <f>'[8]Marketshare 2018'!$KP$13</f>
        <v>2559441930.6300001</v>
      </c>
      <c r="J1313" s="75">
        <f t="shared" si="612"/>
        <v>3.0528938117780458E-2</v>
      </c>
      <c r="K1313" s="74">
        <f>'[8]Marketshare 2018'!$KP$67</f>
        <v>11276502.293159999</v>
      </c>
      <c r="L1313" s="76">
        <f t="shared" si="613"/>
        <v>4.8953824044431077E-2</v>
      </c>
      <c r="M1313" s="74">
        <v>382</v>
      </c>
      <c r="N1313" s="74">
        <f>'[8]Marketshare 2018'!$KP$24</f>
        <v>242834590</v>
      </c>
      <c r="O1313" s="77">
        <f t="shared" si="614"/>
        <v>-1.5039618220785811E-2</v>
      </c>
      <c r="P1313" s="74">
        <f>'[8]Marketshare 2018'!$KP$77</f>
        <v>5624139.8250000002</v>
      </c>
      <c r="Q1313" s="76">
        <f t="shared" si="615"/>
        <v>0.25733748433450115</v>
      </c>
      <c r="R1313" s="71">
        <f>[5]Data!$W$1308</f>
        <v>1159379.7599999998</v>
      </c>
      <c r="S1313" s="78">
        <f t="shared" si="616"/>
        <v>-0.1751040255811297</v>
      </c>
      <c r="T1313" s="5">
        <v>5306</v>
      </c>
      <c r="U1313" s="79">
        <f>[5]Data!$X$1308</f>
        <v>42996.67</v>
      </c>
      <c r="V1313" s="61">
        <f>[5]Data!$Y$1308</f>
        <v>5461482.0200000023</v>
      </c>
      <c r="W1313" s="67">
        <v>2737</v>
      </c>
      <c r="X1313" s="74">
        <f>'[7]From Apr 2023'!$KP$10</f>
        <v>161414208.96000001</v>
      </c>
      <c r="Y1313" s="78">
        <f t="shared" si="618"/>
        <v>-0.27690867774742733</v>
      </c>
      <c r="Z1313" s="74">
        <f>'[7]From Apr 2023'!$KP$18</f>
        <v>1860185.88</v>
      </c>
      <c r="AA1313" s="76">
        <f t="shared" si="617"/>
        <v>7.6828671279324273E-2</v>
      </c>
    </row>
    <row r="1314" spans="1:27" s="80" customFormat="1" ht="13" x14ac:dyDescent="0.3">
      <c r="A1314" s="69">
        <v>45298</v>
      </c>
      <c r="B1314" s="58">
        <f t="shared" si="609"/>
        <v>22090550.768300012</v>
      </c>
      <c r="C1314" s="70">
        <f t="shared" si="610"/>
        <v>-2.4187915849550268E-2</v>
      </c>
      <c r="D1314" s="71">
        <f>[5]Data!$AJ$1309</f>
        <v>26674682.98</v>
      </c>
      <c r="E1314" s="61">
        <f>[5]Data!$I$1309</f>
        <v>13672279.640000002</v>
      </c>
      <c r="F1314" s="72"/>
      <c r="G1314" s="70">
        <f t="shared" si="611"/>
        <v>-7.6346857458159056E-2</v>
      </c>
      <c r="H1314" s="73">
        <v>8019</v>
      </c>
      <c r="I1314" s="74">
        <f>'[8]Marketshare 2018'!$KQ$13</f>
        <v>2416129720.6099997</v>
      </c>
      <c r="J1314" s="75">
        <f t="shared" si="612"/>
        <v>-0.1064715338148412</v>
      </c>
      <c r="K1314" s="74">
        <f>'[8]Marketshare 2018'!$KQ$67</f>
        <v>8977196.6883000005</v>
      </c>
      <c r="L1314" s="76">
        <f t="shared" si="613"/>
        <v>4.1283640120455538E-2</v>
      </c>
      <c r="M1314" s="74">
        <v>382</v>
      </c>
      <c r="N1314" s="74">
        <f>'[8]Marketshare 2018'!$KQ$24</f>
        <v>227511845</v>
      </c>
      <c r="O1314" s="77">
        <f t="shared" si="614"/>
        <v>-7.2897305067043172E-2</v>
      </c>
      <c r="P1314" s="74">
        <f>'[8]Marketshare 2018'!$KQ$77</f>
        <v>4683733.2</v>
      </c>
      <c r="Q1314" s="76">
        <f t="shared" si="615"/>
        <v>0.22874184858375179</v>
      </c>
      <c r="R1314" s="71">
        <f>[5]Data!$W$1309</f>
        <v>1327396.3999999999</v>
      </c>
      <c r="S1314" s="78">
        <f t="shared" si="616"/>
        <v>6.5611467083000807E-2</v>
      </c>
      <c r="T1314" s="5">
        <v>5306</v>
      </c>
      <c r="U1314" s="79">
        <f>[5]Data!$X$1309</f>
        <v>668095.5</v>
      </c>
      <c r="V1314" s="61">
        <f>[5]Data!$Y$1309</f>
        <v>4649306.2100000102</v>
      </c>
      <c r="W1314" s="67">
        <v>2737</v>
      </c>
      <c r="X1314" s="74">
        <f>'[7]From Apr 2023'!$KQ$10</f>
        <v>154841552</v>
      </c>
      <c r="Y1314" s="78">
        <f t="shared" si="618"/>
        <v>-5.7049087793089925E-2</v>
      </c>
      <c r="Z1314" s="74">
        <f>'[7]From Apr 2023'!$KQ$18</f>
        <v>1784822.7699999998</v>
      </c>
      <c r="AA1314" s="76">
        <f t="shared" si="617"/>
        <v>7.6845125310205264E-2</v>
      </c>
    </row>
    <row r="1315" spans="1:27" s="80" customFormat="1" ht="13" x14ac:dyDescent="0.3">
      <c r="A1315" s="69">
        <v>45305</v>
      </c>
      <c r="B1315" s="58">
        <f t="shared" si="609"/>
        <v>21626532.623920001</v>
      </c>
      <c r="C1315" s="70">
        <f t="shared" si="610"/>
        <v>-0.2303672975540394</v>
      </c>
      <c r="D1315" s="71">
        <f>[9]Data!$AJ$1310</f>
        <v>30101459.5</v>
      </c>
      <c r="E1315" s="88">
        <f>[9]Data!$I$1310</f>
        <v>12082465.550000001</v>
      </c>
      <c r="F1315" s="72"/>
      <c r="G1315" s="70">
        <f t="shared" si="611"/>
        <v>-0.25888493272984969</v>
      </c>
      <c r="H1315" s="73">
        <v>8019</v>
      </c>
      <c r="I1315" s="74">
        <f>'[10]Marketshare 2018'!$KR$13</f>
        <v>2291372568.5300007</v>
      </c>
      <c r="J1315" s="75">
        <f t="shared" si="612"/>
        <v>-7.6807490507904586E-2</v>
      </c>
      <c r="K1315" s="74">
        <f>'[10]Marketshare 2018'!$KR$67</f>
        <v>8569882.0339199994</v>
      </c>
      <c r="L1315" s="76">
        <f t="shared" si="613"/>
        <v>4.1556276266800071E-2</v>
      </c>
      <c r="M1315" s="74">
        <v>382</v>
      </c>
      <c r="N1315" s="74">
        <f>'[10]Marketshare 2018'!$KR$24</f>
        <v>208359120</v>
      </c>
      <c r="O1315" s="77">
        <f t="shared" si="614"/>
        <v>-0.202880583520198</v>
      </c>
      <c r="P1315" s="74">
        <f>'[10]Marketshare 2018'!$KR$77</f>
        <v>3510926.55</v>
      </c>
      <c r="Q1315" s="76">
        <f t="shared" si="615"/>
        <v>0.18722624188468448</v>
      </c>
      <c r="R1315" s="71">
        <f>[9]Data!$W$1310</f>
        <v>1086414.0299999998</v>
      </c>
      <c r="S1315" s="78">
        <f t="shared" si="616"/>
        <v>-0.1172621775234175</v>
      </c>
      <c r="T1315" s="5">
        <v>5306</v>
      </c>
      <c r="U1315" s="88">
        <f>[9]Data!$X$1310</f>
        <v>449908.26</v>
      </c>
      <c r="V1315" s="88">
        <f>[9]Data!$Y$1310</f>
        <v>6097004.9200000037</v>
      </c>
      <c r="W1315" s="67">
        <v>2737</v>
      </c>
      <c r="X1315" s="74">
        <f>'[11]From Apr 2023'!$KR$10</f>
        <v>167223311.13999999</v>
      </c>
      <c r="Y1315" s="78">
        <f t="shared" si="618"/>
        <v>-5.0564794247666689E-2</v>
      </c>
      <c r="Z1315" s="74">
        <f>'[11]From Apr 2023'!$KR$18</f>
        <v>1912396.83</v>
      </c>
      <c r="AA1315" s="76">
        <f t="shared" si="617"/>
        <v>7.6241237618636964E-2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3" t="s">
        <v>25</v>
      </c>
      <c r="C1" s="93"/>
      <c r="D1" s="94" t="s">
        <v>26</v>
      </c>
      <c r="E1" s="94"/>
      <c r="F1" s="95" t="s">
        <v>27</v>
      </c>
      <c r="G1" s="95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2024-02-26T18:02:32Z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