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r 2024/"/>
    </mc:Choice>
  </mc:AlternateContent>
  <xr:revisionPtr revIDLastSave="36" documentId="13_ncr:1_{E4DE300D-DE19-4460-A286-1BD544B743A7}" xr6:coauthVersionLast="47" xr6:coauthVersionMax="47" xr10:uidLastSave="{9AB12A0F-BF8C-417A-BDC4-CC5D42495315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4" i="1" l="1"/>
  <c r="V1313" i="1"/>
  <c r="V1312" i="1"/>
  <c r="V1311" i="1"/>
  <c r="V1310" i="1"/>
  <c r="V1309" i="1"/>
  <c r="V1308" i="1"/>
  <c r="V1307" i="1"/>
  <c r="V1306" i="1"/>
  <c r="V1305" i="1"/>
  <c r="V1304" i="1"/>
  <c r="V1303" i="1"/>
  <c r="V1302" i="1"/>
  <c r="V1301" i="1"/>
  <c r="V1300" i="1"/>
  <c r="V1299" i="1"/>
  <c r="V1298" i="1"/>
  <c r="V1297" i="1"/>
  <c r="V1296" i="1"/>
  <c r="V1295" i="1"/>
  <c r="V1294" i="1"/>
  <c r="V1293" i="1"/>
  <c r="V1292" i="1"/>
  <c r="V1291" i="1"/>
  <c r="V1290" i="1"/>
  <c r="V1289" i="1"/>
  <c r="V1288" i="1"/>
  <c r="V1287" i="1"/>
  <c r="V1286" i="1"/>
  <c r="V1285" i="1"/>
  <c r="V1284" i="1"/>
  <c r="V1283" i="1"/>
  <c r="V1282" i="1"/>
  <c r="V1281" i="1"/>
  <c r="V1280" i="1"/>
  <c r="V1279" i="1"/>
  <c r="V1278" i="1"/>
  <c r="V1277" i="1"/>
  <c r="V1276" i="1"/>
  <c r="V1275" i="1"/>
  <c r="V1274" i="1"/>
  <c r="V1273" i="1"/>
  <c r="V1272" i="1"/>
  <c r="V1271" i="1"/>
  <c r="V1270" i="1"/>
  <c r="V1269" i="1"/>
  <c r="V1268" i="1"/>
  <c r="V1267" i="1"/>
  <c r="V1266" i="1"/>
  <c r="V1265" i="1"/>
  <c r="V1264" i="1"/>
  <c r="V1263" i="1"/>
  <c r="V1262" i="1"/>
  <c r="V1261" i="1"/>
  <c r="V1260" i="1"/>
  <c r="V1259" i="1"/>
  <c r="V1258" i="1"/>
  <c r="V1257" i="1"/>
  <c r="V1256" i="1"/>
  <c r="V1255" i="1"/>
  <c r="V1254" i="1"/>
  <c r="V1253" i="1"/>
  <c r="V1252" i="1"/>
  <c r="V1251" i="1"/>
  <c r="V1250" i="1"/>
  <c r="V1249" i="1"/>
  <c r="V1248" i="1"/>
  <c r="V1247" i="1"/>
  <c r="V1246" i="1"/>
  <c r="V1245" i="1"/>
  <c r="V1244" i="1"/>
  <c r="V1243" i="1"/>
  <c r="V1242" i="1"/>
  <c r="V1241" i="1"/>
  <c r="V1240" i="1"/>
  <c r="V1239" i="1"/>
  <c r="V1238" i="1"/>
  <c r="V1237" i="1"/>
  <c r="V1236" i="1"/>
  <c r="V1235" i="1"/>
  <c r="V1234" i="1"/>
  <c r="V1233" i="1"/>
  <c r="V1232" i="1"/>
  <c r="V1231" i="1"/>
  <c r="V1230" i="1"/>
  <c r="V1229" i="1"/>
  <c r="V1228" i="1"/>
  <c r="V1227" i="1"/>
  <c r="V1226" i="1"/>
  <c r="V1225" i="1"/>
  <c r="V1224" i="1"/>
  <c r="V1223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V1209" i="1"/>
  <c r="V1208" i="1"/>
  <c r="V1207" i="1"/>
  <c r="V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7" i="1"/>
  <c r="V1146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323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317" i="1"/>
  <c r="E1324" i="1" l="1"/>
  <c r="V1324" i="1"/>
  <c r="V1323" i="1"/>
  <c r="V1322" i="1"/>
  <c r="V1321" i="1"/>
  <c r="V1320" i="1"/>
  <c r="V1319" i="1"/>
  <c r="V1318" i="1"/>
  <c r="V1317" i="1"/>
  <c r="V1315" i="1"/>
  <c r="V1316" i="1"/>
  <c r="U1324" i="1"/>
  <c r="U1323" i="1"/>
  <c r="U1322" i="1"/>
  <c r="U1321" i="1"/>
  <c r="U1320" i="1"/>
  <c r="U1319" i="1"/>
  <c r="U1318" i="1"/>
  <c r="U1317" i="1"/>
  <c r="U1316" i="1"/>
  <c r="U1315" i="1"/>
  <c r="R1324" i="1" l="1"/>
  <c r="R1323" i="1"/>
  <c r="R1322" i="1"/>
  <c r="R1321" i="1"/>
  <c r="R1320" i="1"/>
  <c r="R1319" i="1"/>
  <c r="R1318" i="1"/>
  <c r="R1317" i="1"/>
  <c r="R1316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D1324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E1316" i="1"/>
  <c r="D1316" i="1"/>
  <c r="Z1315" i="1"/>
  <c r="X1315" i="1"/>
  <c r="Q1321" i="1" l="1"/>
  <c r="L1316" i="1"/>
  <c r="Q1317" i="1"/>
  <c r="AA1318" i="1"/>
  <c r="AA1322" i="1"/>
  <c r="L1324" i="1"/>
  <c r="AA1316" i="1"/>
  <c r="L1318" i="1"/>
  <c r="AA1320" i="1"/>
  <c r="Q1323" i="1"/>
  <c r="AA1324" i="1"/>
  <c r="L1321" i="1"/>
  <c r="Q1322" i="1"/>
  <c r="AA1323" i="1"/>
  <c r="Q1319" i="1"/>
  <c r="AA1317" i="1"/>
  <c r="L1319" i="1"/>
  <c r="Q1324" i="1"/>
  <c r="L1317" i="1"/>
  <c r="Q1318" i="1"/>
  <c r="L1323" i="1"/>
  <c r="Q1320" i="1"/>
  <c r="Q1316" i="1"/>
  <c r="AA1321" i="1"/>
  <c r="L1322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AA1296" i="1" l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S1324" i="1"/>
  <c r="S1323" i="1"/>
  <c r="G1323" i="1"/>
  <c r="S1322" i="1"/>
  <c r="G1322" i="1"/>
  <c r="S1321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S1320" i="1"/>
  <c r="G1320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S1319" i="1"/>
  <c r="G1319" i="1"/>
  <c r="Z1265" i="1"/>
  <c r="X1265" i="1"/>
  <c r="Y1318" i="1" s="1"/>
  <c r="P1265" i="1"/>
  <c r="N1265" i="1"/>
  <c r="O1318" i="1" s="1"/>
  <c r="K1265" i="1"/>
  <c r="I1265" i="1"/>
  <c r="J1318" i="1" s="1"/>
  <c r="S1318" i="1"/>
  <c r="G1318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S1317" i="1"/>
  <c r="G1317" i="1"/>
  <c r="S1316" i="1"/>
  <c r="G1316" i="1"/>
  <c r="S1315" i="1"/>
  <c r="G1315" i="1"/>
  <c r="S1314" i="1"/>
  <c r="G1314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S1313" i="1"/>
  <c r="G1313" i="1"/>
  <c r="S1312" i="1"/>
  <c r="G1312" i="1"/>
  <c r="S1311" i="1"/>
  <c r="G1311" i="1"/>
  <c r="S1310" i="1"/>
  <c r="G1310" i="1"/>
  <c r="S1309" i="1"/>
  <c r="G1309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S1308" i="1"/>
  <c r="G1308" i="1"/>
  <c r="S1307" i="1"/>
  <c r="G1307" i="1"/>
  <c r="S1306" i="1"/>
  <c r="G1306" i="1"/>
  <c r="S1305" i="1"/>
  <c r="G1305" i="1"/>
  <c r="S1304" i="1"/>
  <c r="G1304" i="1"/>
  <c r="S1303" i="1"/>
  <c r="G1303" i="1"/>
  <c r="S1300" i="1"/>
  <c r="G1300" i="1"/>
  <c r="S1299" i="1"/>
  <c r="G1299" i="1"/>
  <c r="S1298" i="1"/>
  <c r="G1298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S1302" i="1"/>
  <c r="G1302" i="1"/>
  <c r="S1301" i="1"/>
  <c r="G1301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S1297" i="1"/>
  <c r="G1297" i="1"/>
  <c r="S1296" i="1"/>
  <c r="G1296" i="1"/>
  <c r="G1293" i="1"/>
  <c r="G1292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Z1235" i="1"/>
  <c r="X1235" i="1"/>
  <c r="Y1288" i="1" s="1"/>
  <c r="P1235" i="1"/>
  <c r="N1235" i="1"/>
  <c r="K1235" i="1"/>
  <c r="I1235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Z1223" i="1"/>
  <c r="X1223" i="1"/>
  <c r="P1223" i="1"/>
  <c r="N1223" i="1"/>
  <c r="K1223" i="1"/>
  <c r="I1223" i="1"/>
  <c r="P1222" i="1"/>
  <c r="N1222" i="1"/>
  <c r="K1222" i="1"/>
  <c r="I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S1268" i="1"/>
  <c r="Z1206" i="1"/>
  <c r="X1206" i="1"/>
  <c r="P1206" i="1"/>
  <c r="N1206" i="1"/>
  <c r="K1206" i="1"/>
  <c r="I1206" i="1"/>
  <c r="Z1205" i="1"/>
  <c r="X1205" i="1"/>
  <c r="P1205" i="1"/>
  <c r="N1205" i="1"/>
  <c r="K1205" i="1"/>
  <c r="I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S1266" i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C1323" i="1" s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G1254" i="1"/>
  <c r="G1253" i="1"/>
  <c r="G1252" i="1"/>
  <c r="G1251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S1250" i="1"/>
  <c r="S1249" i="1"/>
  <c r="S1248" i="1"/>
  <c r="S1247" i="1"/>
  <c r="S1246" i="1"/>
  <c r="S1245" i="1"/>
  <c r="S1244" i="1"/>
  <c r="S1243" i="1"/>
  <c r="S1242" i="1"/>
  <c r="S1241" i="1"/>
  <c r="S1240" i="1"/>
  <c r="S1235" i="1"/>
  <c r="S1236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G1237" i="1"/>
  <c r="G1236" i="1"/>
  <c r="G1235" i="1"/>
  <c r="G1234" i="1"/>
  <c r="G1233" i="1"/>
  <c r="G1232" i="1"/>
  <c r="G1231" i="1"/>
  <c r="G1230" i="1"/>
  <c r="G1229" i="1"/>
  <c r="G1228" i="1"/>
  <c r="G1227" i="1"/>
  <c r="Z1171" i="1"/>
  <c r="X1171" i="1"/>
  <c r="Y1224" i="1" s="1"/>
  <c r="S1234" i="1"/>
  <c r="S1233" i="1"/>
  <c r="S1232" i="1"/>
  <c r="S1231" i="1"/>
  <c r="S1230" i="1"/>
  <c r="S1229" i="1"/>
  <c r="S1228" i="1"/>
  <c r="S1227" i="1"/>
  <c r="S1226" i="1"/>
  <c r="S1225" i="1"/>
  <c r="S1224" i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S1223" i="1"/>
  <c r="S1222" i="1"/>
  <c r="S1221" i="1"/>
  <c r="S1220" i="1"/>
  <c r="Z1166" i="1"/>
  <c r="X1166" i="1"/>
  <c r="Y1219" i="1" s="1"/>
  <c r="S1219" i="1"/>
  <c r="Z1165" i="1"/>
  <c r="X1165" i="1"/>
  <c r="Y1218" i="1" s="1"/>
  <c r="S1218" i="1"/>
  <c r="Z1164" i="1"/>
  <c r="X1164" i="1"/>
  <c r="Y1217" i="1" s="1"/>
  <c r="S1217" i="1"/>
  <c r="Z1163" i="1"/>
  <c r="X1163" i="1"/>
  <c r="Y1216" i="1" s="1"/>
  <c r="S1216" i="1"/>
  <c r="Z1162" i="1"/>
  <c r="X1162" i="1"/>
  <c r="Y1215" i="1" s="1"/>
  <c r="S1215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S1214" i="1"/>
  <c r="S1213" i="1"/>
  <c r="S1212" i="1"/>
  <c r="G1214" i="1"/>
  <c r="G1213" i="1"/>
  <c r="G1212" i="1"/>
  <c r="H1159" i="1"/>
  <c r="M1159" i="1"/>
  <c r="H1160" i="1"/>
  <c r="M1160" i="1"/>
  <c r="H1161" i="1"/>
  <c r="M1161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S1211" i="1"/>
  <c r="S1210" i="1"/>
  <c r="S1209" i="1"/>
  <c r="S1208" i="1"/>
  <c r="S1207" i="1"/>
  <c r="S1206" i="1"/>
  <c r="S1205" i="1"/>
  <c r="S1204" i="1"/>
  <c r="S1203" i="1"/>
  <c r="S1202" i="1"/>
  <c r="S1201" i="1"/>
  <c r="R84" i="1"/>
  <c r="G1211" i="1"/>
  <c r="G1210" i="1"/>
  <c r="G1209" i="1"/>
  <c r="G1208" i="1"/>
  <c r="G1207" i="1"/>
  <c r="G1206" i="1"/>
  <c r="G1205" i="1"/>
  <c r="G1204" i="1"/>
  <c r="G1203" i="1"/>
  <c r="G1202" i="1"/>
  <c r="G1201" i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S1200" i="1"/>
  <c r="G1200" i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S1199" i="1"/>
  <c r="S1198" i="1"/>
  <c r="S1197" i="1"/>
  <c r="S1196" i="1"/>
  <c r="G1199" i="1"/>
  <c r="G1198" i="1"/>
  <c r="G1197" i="1"/>
  <c r="G1196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L1143" i="1" l="1"/>
  <c r="Q1145" i="1"/>
  <c r="Z1142" i="1"/>
  <c r="Z1141" i="1"/>
  <c r="Z1140" i="1"/>
  <c r="X1142" i="1"/>
  <c r="Y1195" i="1" s="1"/>
  <c r="X1141" i="1"/>
  <c r="Y1194" i="1" s="1"/>
  <c r="X1140" i="1"/>
  <c r="S1195" i="1"/>
  <c r="S1194" i="1"/>
  <c r="S1193" i="1"/>
  <c r="G1195" i="1"/>
  <c r="G1194" i="1"/>
  <c r="G1193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S1192" i="1"/>
  <c r="S1191" i="1"/>
  <c r="S1190" i="1"/>
  <c r="S1189" i="1"/>
  <c r="S1188" i="1"/>
  <c r="O1190" i="1"/>
  <c r="O1189" i="1"/>
  <c r="O1188" i="1"/>
  <c r="J1190" i="1" l="1"/>
  <c r="J1189" i="1"/>
  <c r="J1188" i="1"/>
  <c r="G1192" i="1"/>
  <c r="G1191" i="1"/>
  <c r="G1190" i="1"/>
  <c r="G1189" i="1"/>
  <c r="G1188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B1115" i="1" s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S1187" i="1" l="1"/>
  <c r="S1186" i="1"/>
  <c r="S1185" i="1"/>
  <c r="S1184" i="1"/>
  <c r="S1169" i="1"/>
  <c r="S1168" i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G1187" i="1" l="1"/>
  <c r="G1186" i="1"/>
  <c r="G1185" i="1"/>
  <c r="G1184" i="1"/>
  <c r="G1168" i="1"/>
  <c r="G1169" i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C1168" i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Q1082" i="1" s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Q1048" i="1" s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Y846" i="1"/>
  <c r="Y886" i="1"/>
  <c r="L934" i="1"/>
  <c r="AA961" i="1"/>
  <c r="L963" i="1"/>
  <c r="L966" i="1"/>
  <c r="Q1017" i="1"/>
  <c r="Q1018" i="1"/>
  <c r="Q1019" i="1"/>
  <c r="AA1028" i="1"/>
  <c r="Q1039" i="1"/>
  <c r="Y1048" i="1"/>
  <c r="Q1054" i="1"/>
  <c r="L1053" i="1"/>
  <c r="S929" i="1"/>
  <c r="J1050" i="1"/>
  <c r="L1060" i="1"/>
  <c r="J1017" i="1"/>
  <c r="J985" i="1"/>
  <c r="L993" i="1"/>
  <c r="G826" i="1"/>
  <c r="S1015" i="1"/>
  <c r="S1013" i="1"/>
  <c r="G897" i="1"/>
  <c r="Q990" i="1"/>
  <c r="J829" i="1"/>
  <c r="J1041" i="1"/>
  <c r="L1061" i="1"/>
  <c r="AA1063" i="1"/>
  <c r="L978" i="1"/>
  <c r="AA1071" i="1"/>
  <c r="Q1072" i="1"/>
  <c r="L1074" i="1"/>
  <c r="AA1079" i="1"/>
  <c r="L1082" i="1"/>
  <c r="L1087" i="1"/>
  <c r="Q1088" i="1"/>
  <c r="L1091" i="1"/>
  <c r="Q1093" i="1"/>
  <c r="AA1100" i="1"/>
  <c r="Q1104" i="1"/>
  <c r="G1106" i="1"/>
  <c r="G951" i="1"/>
  <c r="G850" i="1"/>
  <c r="S1091" i="1"/>
  <c r="L1108" i="1"/>
  <c r="Q915" i="1"/>
  <c r="AA877" i="1"/>
  <c r="Y879" i="1"/>
  <c r="S1088" i="1"/>
  <c r="O1046" i="1"/>
  <c r="Q1046" i="1"/>
  <c r="Y1090" i="1"/>
  <c r="S1095" i="1"/>
  <c r="S1007" i="1"/>
  <c r="Q1076" i="1"/>
  <c r="L1109" i="1"/>
  <c r="Q1031" i="1"/>
  <c r="Q1056" i="1"/>
  <c r="O1081" i="1"/>
  <c r="L1063" i="1"/>
  <c r="L1071" i="1"/>
  <c r="J1093" i="1"/>
  <c r="J1027" i="1"/>
  <c r="O1098" i="1"/>
  <c r="Q1098" i="1"/>
  <c r="AA1108" i="1"/>
  <c r="S1113" i="1"/>
  <c r="Q1114" i="1"/>
  <c r="L1114" i="1"/>
  <c r="O1062" i="1" l="1"/>
  <c r="L1085" i="1"/>
  <c r="L1104" i="1"/>
  <c r="AA865" i="1"/>
  <c r="G925" i="1"/>
  <c r="Y930" i="1"/>
  <c r="G957" i="1"/>
  <c r="O966" i="1"/>
  <c r="S967" i="1"/>
  <c r="O974" i="1"/>
  <c r="G1010" i="1"/>
  <c r="S1052" i="1"/>
  <c r="L1043" i="1"/>
  <c r="J1073" i="1"/>
  <c r="O937" i="1"/>
  <c r="O945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53" i="1"/>
  <c r="Y954" i="1"/>
  <c r="Y973" i="1"/>
  <c r="S990" i="1"/>
  <c r="J1003" i="1"/>
  <c r="Y1021" i="1"/>
  <c r="G1113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Y1093" i="1"/>
  <c r="S1110" i="1"/>
  <c r="Y925" i="1"/>
  <c r="J935" i="1"/>
  <c r="O970" i="1"/>
  <c r="Y992" i="1"/>
  <c r="S1014" i="1"/>
  <c r="J1054" i="1"/>
  <c r="G1076" i="1"/>
  <c r="G1080" i="1"/>
  <c r="G1088" i="1"/>
  <c r="G1096" i="1"/>
  <c r="O1109" i="1"/>
  <c r="O1108" i="1"/>
  <c r="O909" i="1"/>
  <c r="O944" i="1"/>
  <c r="O950" i="1"/>
  <c r="O952" i="1"/>
  <c r="J1011" i="1"/>
  <c r="J1112" i="1"/>
  <c r="G959" i="1"/>
  <c r="S994" i="1"/>
  <c r="G1097" i="1"/>
  <c r="O1087" i="1"/>
  <c r="J927" i="1"/>
  <c r="O948" i="1"/>
  <c r="S979" i="1"/>
  <c r="Y988" i="1"/>
  <c r="G1025" i="1"/>
  <c r="G1033" i="1"/>
  <c r="O1048" i="1"/>
  <c r="Q1034" i="1"/>
  <c r="B1091" i="1"/>
  <c r="C1144" i="1" s="1"/>
  <c r="B1062" i="1"/>
  <c r="C1115" i="1" s="1"/>
  <c r="O890" i="1"/>
  <c r="AA917" i="1"/>
  <c r="L922" i="1"/>
  <c r="L865" i="1"/>
  <c r="O923" i="1"/>
  <c r="Q872" i="1"/>
  <c r="Q886" i="1"/>
  <c r="G984" i="1"/>
  <c r="G992" i="1"/>
  <c r="J997" i="1"/>
  <c r="O1010" i="1"/>
  <c r="J1049" i="1"/>
  <c r="O1064" i="1"/>
  <c r="Y1092" i="1"/>
  <c r="S1094" i="1"/>
  <c r="S1049" i="1"/>
  <c r="Q1024" i="1"/>
  <c r="Q1029" i="1"/>
  <c r="Q1037" i="1"/>
  <c r="O1043" i="1"/>
  <c r="L931" i="1"/>
  <c r="O968" i="1"/>
  <c r="Y1028" i="1"/>
  <c r="S1030" i="1"/>
  <c r="Y1032" i="1"/>
  <c r="J1014" i="1"/>
  <c r="O898" i="1"/>
  <c r="L859" i="1"/>
  <c r="Q884" i="1"/>
  <c r="Q890" i="1"/>
  <c r="Q906" i="1"/>
  <c r="J952" i="1"/>
  <c r="L828" i="1"/>
  <c r="G969" i="1"/>
  <c r="J974" i="1"/>
  <c r="G1089" i="1"/>
  <c r="Q870" i="1"/>
  <c r="L893" i="1"/>
  <c r="O876" i="1"/>
  <c r="J908" i="1"/>
  <c r="Q881" i="1"/>
  <c r="O1054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898" i="1"/>
  <c r="C1053" i="1"/>
  <c r="C1077" i="1"/>
  <c r="C1073" i="1"/>
  <c r="C1003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<sst xmlns="http://schemas.openxmlformats.org/spreadsheetml/2006/main" count="80" uniqueCount="39">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</sst>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3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4"/>
  <sheetViews>
    <sheetView tabSelected="1" topLeftCell="A7" zoomScaleNormal="100" zoomScaleSheetLayoutView="100" workbookViewId="0">
      <pane xSplit="1" ySplit="2" topLeftCell="B1315" activePane="bottomRight" state="frozen"/>
      <selection pane="topRight" activeCell="B7" sqref="B7"/>
      <selection pane="bottomLeft" activeCell="A9" sqref="A9"/>
      <selection pane="bottomRight" activeCell="E1322" sqref="E132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>+K1115+P1115+R1115+U1115+V1115+Z1115</f>
        <v>23505932.746999998</v>
      </c>
      <c r="C1115" s="18">
        <f t="shared" ref="C1115:C1134" si="443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4">(E1115/E1062)-1</f>
        <v>-9.9023538984723158E-2</v>
      </c>
      <c r="H1115" s="46">
        <f t="shared" ref="H1115:H1178" si="445">1708+1716+1419+1595+436+1750+914</f>
        <v>9538</v>
      </c>
      <c r="I1115" s="5">
        <f>'[6]Marketshare 2018'!$CZ$13</f>
        <v>1862298339.5200002</v>
      </c>
      <c r="J1115" s="64">
        <f t="shared" ref="J1115:J1134" si="446">(I1115/I1062)-1</f>
        <v>-0.20079652256493086</v>
      </c>
      <c r="K1115" s="5">
        <f>'[6]Marketshare 2018'!$CZ$67</f>
        <v>9399760.227</v>
      </c>
      <c r="L1115" s="40">
        <f t="shared" ref="L1115:L1134" si="447">(K1115/0.09)/I1115</f>
        <v>5.6082195899352753E-2</v>
      </c>
      <c r="M1115" s="5">
        <f t="shared" ref="M1115:M1178" si="448">82+68+42+51+23+60+30</f>
        <v>356</v>
      </c>
      <c r="N1115" s="5">
        <f>'[6]Marketshare 2018'!$CZ$24</f>
        <v>194536229</v>
      </c>
      <c r="O1115" s="16">
        <f t="shared" ref="O1115:O1134" si="449">(N1115/N1062)-1</f>
        <v>-0.21551071518649911</v>
      </c>
      <c r="P1115" s="5">
        <f>'[6]Marketshare 2018'!$CZ$77</f>
        <v>3229854.21</v>
      </c>
      <c r="Q1115" s="40">
        <f t="shared" ref="Q1115:Q1134" si="450">(P1115/0.09)/N1115</f>
        <v>0.18447601860319807</v>
      </c>
      <c r="R1115" s="65">
        <f>[5]Data!$W$1110</f>
        <v>1343176.08</v>
      </c>
      <c r="S1115" s="15">
        <f t="shared" ref="S1115:S1134" si="451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2">(X1115/X1062)-1</f>
        <v>1.945518004587421E-2</v>
      </c>
      <c r="Z1115" s="66">
        <f>'[7]From Apr 2018'!$CZ$18</f>
        <v>1872429.66</v>
      </c>
      <c r="AA1115" s="40">
        <f t="shared" ref="AA1115:AA1134" si="453">(Z1115/0.15)/X1115</f>
        <v>7.6031034334981998E-2</v>
      </c>
    </row>
    <row r="1116" spans="1:27" ht="13" x14ac:dyDescent="0.3">
      <c r="A1116" s="48">
        <v>43912</v>
      </c>
      <c r="B1116" s="58">
        <f t="shared" ref="B1116:B1134" si="454">+K1116+P1116+R1116+U1116+V1116+Z1116</f>
        <v>17096681.2806</v>
      </c>
      <c r="C1116" s="18">
        <f t="shared" si="443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4"/>
        <v>-0.50654067077527321</v>
      </c>
      <c r="H1116" s="46">
        <f t="shared" si="445"/>
        <v>9538</v>
      </c>
      <c r="I1116" s="5">
        <f>'[6]Marketshare 2018'!$DA$13</f>
        <v>1097960215.8799999</v>
      </c>
      <c r="J1116" s="64">
        <f t="shared" si="446"/>
        <v>-0.52526262700552873</v>
      </c>
      <c r="K1116" s="5">
        <f>'[6]Marketshare 2018'!$DA$67</f>
        <v>5274428.5155999996</v>
      </c>
      <c r="L1116" s="40">
        <f t="shared" si="447"/>
        <v>5.3376033518184936E-2</v>
      </c>
      <c r="M1116" s="5">
        <f t="shared" si="448"/>
        <v>356</v>
      </c>
      <c r="N1116" s="5">
        <f>'[6]Marketshare 2018'!$DA$24</f>
        <v>122997930</v>
      </c>
      <c r="O1116" s="16">
        <f t="shared" si="449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1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2"/>
        <v>-0.14216747831797938</v>
      </c>
      <c r="Z1116" s="66">
        <f>'[7]From Apr 2018'!$DA$18</f>
        <v>1337938.0900000001</v>
      </c>
      <c r="AA1116" s="40">
        <f t="shared" si="453"/>
        <v>7.4712463190746758E-2</v>
      </c>
    </row>
    <row r="1117" spans="1:27" ht="13" x14ac:dyDescent="0.3">
      <c r="A1117" s="48">
        <v>43919</v>
      </c>
      <c r="B1117" s="58">
        <f t="shared" si="454"/>
        <v>3028887.68</v>
      </c>
      <c r="C1117" s="18">
        <f t="shared" si="443"/>
        <v>-0.8756483896596553</v>
      </c>
      <c r="D1117" s="63">
        <f>[5]Data!$AJ$1112</f>
        <v>0</v>
      </c>
      <c r="E1117" s="61">
        <f>[5]Data!$I$1112</f>
        <v>0</v>
      </c>
      <c r="G1117" s="18">
        <f t="shared" si="444"/>
        <v>-1</v>
      </c>
      <c r="H1117" s="46">
        <f t="shared" si="445"/>
        <v>9538</v>
      </c>
      <c r="I1117" s="5">
        <f>'[6]Marketshare 2018'!$DB$13</f>
        <v>0</v>
      </c>
      <c r="J1117" s="64">
        <f t="shared" si="446"/>
        <v>-1</v>
      </c>
      <c r="K1117" s="5">
        <f>'[6]Marketshare 2018'!$DB$67</f>
        <v>0</v>
      </c>
      <c r="L1117" s="40" t="e">
        <f t="shared" si="447"/>
        <v>#DIV/0!</v>
      </c>
      <c r="M1117" s="5">
        <f t="shared" si="448"/>
        <v>356</v>
      </c>
      <c r="N1117" s="5">
        <f>'[6]Marketshare 2018'!$DB$24</f>
        <v>0</v>
      </c>
      <c r="O1117" s="16">
        <f t="shared" si="449"/>
        <v>-1</v>
      </c>
      <c r="P1117" s="5">
        <f>'[6]Marketshare 2018'!$DB$77</f>
        <v>0</v>
      </c>
      <c r="Q1117" s="40" t="e">
        <f t="shared" si="450"/>
        <v>#DIV/0!</v>
      </c>
      <c r="R1117" s="65">
        <f>[5]Data!$W$1112</f>
        <v>0</v>
      </c>
      <c r="S1117" s="15">
        <f t="shared" si="451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2"/>
        <v>-1</v>
      </c>
      <c r="Z1117" s="66">
        <f>'[7]From Apr 2018'!$DB$18</f>
        <v>0</v>
      </c>
      <c r="AA1117" s="40" t="e">
        <f t="shared" si="453"/>
        <v>#DIV/0!</v>
      </c>
    </row>
    <row r="1118" spans="1:27" ht="13" x14ac:dyDescent="0.3">
      <c r="A1118" s="48">
        <v>43926</v>
      </c>
      <c r="B1118" s="58">
        <f t="shared" si="454"/>
        <v>2183545.9700000002</v>
      </c>
      <c r="C1118" s="18">
        <f t="shared" si="443"/>
        <v>-0.922108928404763</v>
      </c>
      <c r="D1118" s="63">
        <f>[5]Data!$AJ$1113</f>
        <v>0</v>
      </c>
      <c r="E1118" s="61">
        <f>[5]Data!$I$1113</f>
        <v>0</v>
      </c>
      <c r="G1118" s="18">
        <f t="shared" si="444"/>
        <v>-1</v>
      </c>
      <c r="H1118" s="46">
        <f t="shared" si="445"/>
        <v>9538</v>
      </c>
      <c r="I1118" s="5">
        <f>'[6]Marketshare 2018'!$DC$13</f>
        <v>0</v>
      </c>
      <c r="J1118" s="64">
        <f t="shared" si="446"/>
        <v>-1</v>
      </c>
      <c r="K1118" s="5">
        <f>'[6]Marketshare 2018'!$DC$67</f>
        <v>0</v>
      </c>
      <c r="L1118" s="40" t="e">
        <f t="shared" si="447"/>
        <v>#DIV/0!</v>
      </c>
      <c r="M1118" s="5">
        <f t="shared" si="448"/>
        <v>356</v>
      </c>
      <c r="N1118" s="5">
        <f>'[6]Marketshare 2018'!$DC$24</f>
        <v>0</v>
      </c>
      <c r="O1118" s="16">
        <f t="shared" si="449"/>
        <v>-1</v>
      </c>
      <c r="P1118" s="5">
        <f>'[6]Marketshare 2018'!$DC$77</f>
        <v>0</v>
      </c>
      <c r="Q1118" s="40" t="e">
        <f t="shared" si="450"/>
        <v>#DIV/0!</v>
      </c>
      <c r="R1118" s="65">
        <f>[5]Data!$W$1113</f>
        <v>0</v>
      </c>
      <c r="S1118" s="15">
        <f t="shared" si="451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2"/>
        <v>-1</v>
      </c>
      <c r="Z1118" s="66">
        <f>'[7]From Apr 2018'!$DC$18</f>
        <v>0</v>
      </c>
      <c r="AA1118" s="40" t="e">
        <f t="shared" si="453"/>
        <v>#DIV/0!</v>
      </c>
    </row>
    <row r="1119" spans="1:27" ht="13" x14ac:dyDescent="0.3">
      <c r="A1119" s="48">
        <v>43933</v>
      </c>
      <c r="B1119" s="58">
        <f t="shared" si="454"/>
        <v>2358490.8299999996</v>
      </c>
      <c r="C1119" s="18">
        <f t="shared" si="443"/>
        <v>-0.91521902137304278</v>
      </c>
      <c r="D1119" s="63">
        <f>[5]Data!$AJ$1114</f>
        <v>0</v>
      </c>
      <c r="E1119" s="61">
        <f>[5]Data!$I$1114</f>
        <v>0</v>
      </c>
      <c r="G1119" s="18">
        <f t="shared" si="444"/>
        <v>-1</v>
      </c>
      <c r="H1119" s="46">
        <f t="shared" si="445"/>
        <v>9538</v>
      </c>
      <c r="I1119" s="5">
        <f>'[6]Marketshare 2018'!$DD$13</f>
        <v>0</v>
      </c>
      <c r="J1119" s="64">
        <f t="shared" si="446"/>
        <v>-1</v>
      </c>
      <c r="K1119" s="5">
        <f>'[6]Marketshare 2018'!$DD$67</f>
        <v>0</v>
      </c>
      <c r="L1119" s="40" t="e">
        <f t="shared" si="447"/>
        <v>#DIV/0!</v>
      </c>
      <c r="M1119" s="5">
        <f t="shared" si="448"/>
        <v>356</v>
      </c>
      <c r="N1119" s="5">
        <f>'[6]Marketshare 2018'!$DD$24</f>
        <v>0</v>
      </c>
      <c r="O1119" s="16">
        <f t="shared" si="449"/>
        <v>-1</v>
      </c>
      <c r="P1119" s="5">
        <f>'[6]Marketshare 2018'!$DD$77</f>
        <v>0</v>
      </c>
      <c r="Q1119" s="40" t="e">
        <f t="shared" si="450"/>
        <v>#DIV/0!</v>
      </c>
      <c r="R1119" s="65">
        <f>[5]Data!$W$1114</f>
        <v>0</v>
      </c>
      <c r="S1119" s="15">
        <f t="shared" si="451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2"/>
        <v>-1</v>
      </c>
      <c r="Z1119" s="66">
        <f>'[7]From Apr 2018'!$DD$18</f>
        <v>0</v>
      </c>
      <c r="AA1119" s="40" t="e">
        <f t="shared" si="453"/>
        <v>#DIV/0!</v>
      </c>
    </row>
    <row r="1120" spans="1:27" ht="13" x14ac:dyDescent="0.3">
      <c r="A1120" s="48">
        <v>43940</v>
      </c>
      <c r="B1120" s="58">
        <f t="shared" si="454"/>
        <v>2028693.75</v>
      </c>
      <c r="C1120" s="18">
        <f t="shared" si="443"/>
        <v>-0.91081064853549865</v>
      </c>
      <c r="D1120" s="63">
        <f>[5]Data!$AJ$1115</f>
        <v>0</v>
      </c>
      <c r="E1120" s="61">
        <f>[5]Data!$I$1115</f>
        <v>0</v>
      </c>
      <c r="G1120" s="18">
        <f t="shared" si="444"/>
        <v>-1</v>
      </c>
      <c r="H1120" s="46">
        <f t="shared" si="445"/>
        <v>9538</v>
      </c>
      <c r="I1120" s="5">
        <f>'[6]Marketshare 2018'!$DE$13</f>
        <v>0</v>
      </c>
      <c r="J1120" s="64">
        <f t="shared" si="446"/>
        <v>-1</v>
      </c>
      <c r="K1120" s="5">
        <f>'[6]Marketshare 2018'!$DE$67</f>
        <v>0</v>
      </c>
      <c r="L1120" s="40" t="e">
        <f t="shared" si="447"/>
        <v>#DIV/0!</v>
      </c>
      <c r="M1120" s="5">
        <f t="shared" si="448"/>
        <v>356</v>
      </c>
      <c r="N1120" s="5">
        <f>'[6]Marketshare 2018'!$DE$24</f>
        <v>0</v>
      </c>
      <c r="O1120" s="16">
        <f t="shared" si="449"/>
        <v>-1</v>
      </c>
      <c r="P1120" s="5">
        <f>'[6]Marketshare 2018'!$DE$77</f>
        <v>0</v>
      </c>
      <c r="Q1120" s="40" t="e">
        <f t="shared" si="450"/>
        <v>#DIV/0!</v>
      </c>
      <c r="R1120" s="65">
        <f>[5]Data!$W$1115</f>
        <v>0</v>
      </c>
      <c r="S1120" s="15">
        <f t="shared" si="451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2"/>
        <v>-1</v>
      </c>
      <c r="Z1120" s="66">
        <f>'[7]From Apr 2018'!$DE$18</f>
        <v>0</v>
      </c>
      <c r="AA1120" s="40" t="e">
        <f t="shared" si="453"/>
        <v>#DIV/0!</v>
      </c>
    </row>
    <row r="1121" spans="1:27" ht="13" x14ac:dyDescent="0.3">
      <c r="A1121" s="48">
        <v>43947</v>
      </c>
      <c r="B1121" s="58">
        <f t="shared" si="454"/>
        <v>1941259.29</v>
      </c>
      <c r="C1121" s="18">
        <f t="shared" si="443"/>
        <v>-0.9195545517250836</v>
      </c>
      <c r="D1121" s="63">
        <f>[5]Data!$AJ$1116</f>
        <v>0</v>
      </c>
      <c r="E1121" s="61">
        <f>[5]Data!$I$1116</f>
        <v>0</v>
      </c>
      <c r="G1121" s="18">
        <f t="shared" si="444"/>
        <v>-1</v>
      </c>
      <c r="H1121" s="46">
        <f t="shared" si="445"/>
        <v>9538</v>
      </c>
      <c r="I1121" s="5">
        <f>'[6]Marketshare 2018'!$DF$13</f>
        <v>0</v>
      </c>
      <c r="J1121" s="64">
        <f t="shared" si="446"/>
        <v>-1</v>
      </c>
      <c r="K1121" s="5">
        <f>'[6]Marketshare 2018'!$DF$67</f>
        <v>0</v>
      </c>
      <c r="L1121" s="40" t="e">
        <f t="shared" si="447"/>
        <v>#DIV/0!</v>
      </c>
      <c r="M1121" s="5">
        <f t="shared" si="448"/>
        <v>356</v>
      </c>
      <c r="N1121" s="5">
        <f>'[6]Marketshare 2018'!$DF$24</f>
        <v>0</v>
      </c>
      <c r="O1121" s="16">
        <f t="shared" si="449"/>
        <v>-1</v>
      </c>
      <c r="P1121" s="5">
        <f>'[6]Marketshare 2018'!$DF$77</f>
        <v>0</v>
      </c>
      <c r="Q1121" s="40" t="e">
        <f t="shared" si="450"/>
        <v>#DIV/0!</v>
      </c>
      <c r="R1121" s="65">
        <f>[5]Data!$W$1116</f>
        <v>0</v>
      </c>
      <c r="S1121" s="15">
        <f t="shared" si="451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2"/>
        <v>-1</v>
      </c>
      <c r="Z1121" s="66">
        <f>'[7]From Apr 2018'!$DF$18</f>
        <v>0</v>
      </c>
      <c r="AA1121" s="40" t="e">
        <f t="shared" si="453"/>
        <v>#DIV/0!</v>
      </c>
    </row>
    <row r="1122" spans="1:27" ht="13" x14ac:dyDescent="0.3">
      <c r="A1122" s="48">
        <v>43954</v>
      </c>
      <c r="B1122" s="58">
        <f t="shared" si="454"/>
        <v>2115479.4500000002</v>
      </c>
      <c r="C1122" s="18">
        <f t="shared" si="443"/>
        <v>-0.92400940328986847</v>
      </c>
      <c r="D1122" s="63">
        <f>[5]Data!$AJ$1117</f>
        <v>0</v>
      </c>
      <c r="E1122" s="61">
        <f>[5]Data!$I$1117</f>
        <v>0</v>
      </c>
      <c r="G1122" s="18">
        <f t="shared" si="444"/>
        <v>-1</v>
      </c>
      <c r="H1122" s="46">
        <f t="shared" si="445"/>
        <v>9538</v>
      </c>
      <c r="I1122" s="5">
        <f>'[6]Marketshare 2018'!$DG$13</f>
        <v>0</v>
      </c>
      <c r="J1122" s="64">
        <f t="shared" si="446"/>
        <v>-1</v>
      </c>
      <c r="K1122" s="5">
        <f>'[6]Marketshare 2018'!$DG$67</f>
        <v>0</v>
      </c>
      <c r="L1122" s="40" t="e">
        <f t="shared" si="447"/>
        <v>#DIV/0!</v>
      </c>
      <c r="M1122" s="5">
        <f t="shared" si="448"/>
        <v>356</v>
      </c>
      <c r="N1122" s="5">
        <f>'[6]Marketshare 2018'!$DG$24</f>
        <v>0</v>
      </c>
      <c r="O1122" s="16">
        <f t="shared" si="449"/>
        <v>-1</v>
      </c>
      <c r="P1122" s="5">
        <f>'[6]Marketshare 2018'!$DG$77</f>
        <v>0</v>
      </c>
      <c r="Q1122" s="40" t="e">
        <f t="shared" si="450"/>
        <v>#DIV/0!</v>
      </c>
      <c r="R1122" s="65">
        <f>[5]Data!$W$1117</f>
        <v>0</v>
      </c>
      <c r="S1122" s="15">
        <f t="shared" si="451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2"/>
        <v>-1</v>
      </c>
      <c r="Z1122" s="66">
        <f>'[7]From Apr 2018'!$DG$18</f>
        <v>0</v>
      </c>
      <c r="AA1122" s="40" t="e">
        <f t="shared" si="453"/>
        <v>#DIV/0!</v>
      </c>
    </row>
    <row r="1123" spans="1:27" ht="13" x14ac:dyDescent="0.3">
      <c r="A1123" s="48">
        <v>43961</v>
      </c>
      <c r="B1123" s="58">
        <f t="shared" si="454"/>
        <v>1895947.5</v>
      </c>
      <c r="C1123" s="18">
        <f t="shared" si="443"/>
        <v>-0.93262890785487951</v>
      </c>
      <c r="D1123" s="63">
        <f>[5]Data!$AJ$1118</f>
        <v>0</v>
      </c>
      <c r="E1123" s="61">
        <f>[5]Data!$I$1118</f>
        <v>0</v>
      </c>
      <c r="G1123" s="18">
        <f t="shared" si="444"/>
        <v>-1</v>
      </c>
      <c r="H1123" s="46">
        <f t="shared" si="445"/>
        <v>9538</v>
      </c>
      <c r="I1123" s="5">
        <f>'[6]Marketshare 2018'!$DH$13</f>
        <v>0</v>
      </c>
      <c r="J1123" s="64">
        <f t="shared" si="446"/>
        <v>-1</v>
      </c>
      <c r="K1123" s="5">
        <f>'[6]Marketshare 2018'!$DH$67</f>
        <v>0</v>
      </c>
      <c r="L1123" s="40" t="e">
        <f t="shared" si="447"/>
        <v>#DIV/0!</v>
      </c>
      <c r="M1123" s="5">
        <f t="shared" si="448"/>
        <v>356</v>
      </c>
      <c r="N1123" s="5">
        <f>'[6]Marketshare 2018'!$DH$24</f>
        <v>0</v>
      </c>
      <c r="O1123" s="16">
        <f t="shared" si="449"/>
        <v>-1</v>
      </c>
      <c r="P1123" s="5">
        <f>'[6]Marketshare 2018'!$DH$77</f>
        <v>0</v>
      </c>
      <c r="Q1123" s="40" t="e">
        <f t="shared" si="450"/>
        <v>#DIV/0!</v>
      </c>
      <c r="R1123" s="65">
        <f>[5]Data!$W$1118</f>
        <v>0</v>
      </c>
      <c r="S1123" s="15">
        <f t="shared" si="451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2"/>
        <v>-1</v>
      </c>
      <c r="Z1123" s="66">
        <f>'[7]From Apr 2018'!$DH$18</f>
        <v>0</v>
      </c>
      <c r="AA1123" s="40" t="e">
        <f t="shared" si="453"/>
        <v>#DIV/0!</v>
      </c>
    </row>
    <row r="1124" spans="1:27" ht="13" x14ac:dyDescent="0.3">
      <c r="A1124" s="48">
        <v>43968</v>
      </c>
      <c r="B1124" s="58">
        <f t="shared" si="454"/>
        <v>2070365.09</v>
      </c>
      <c r="C1124" s="18">
        <f t="shared" si="443"/>
        <v>-0.90784561429507771</v>
      </c>
      <c r="D1124" s="63">
        <f>[5]Data!$AJ$1119</f>
        <v>0</v>
      </c>
      <c r="E1124" s="61">
        <f>[5]Data!$I$1119</f>
        <v>0</v>
      </c>
      <c r="G1124" s="18">
        <f t="shared" si="444"/>
        <v>-1</v>
      </c>
      <c r="H1124" s="46">
        <f t="shared" si="445"/>
        <v>9538</v>
      </c>
      <c r="I1124" s="5">
        <f>'[6]Marketshare 2018'!$DI$13</f>
        <v>0</v>
      </c>
      <c r="J1124" s="64">
        <f t="shared" si="446"/>
        <v>-1</v>
      </c>
      <c r="K1124" s="5">
        <f>'[6]Marketshare 2018'!$DI$67</f>
        <v>0</v>
      </c>
      <c r="L1124" s="40" t="e">
        <f t="shared" si="447"/>
        <v>#DIV/0!</v>
      </c>
      <c r="M1124" s="5">
        <f t="shared" si="448"/>
        <v>356</v>
      </c>
      <c r="N1124" s="5">
        <f>'[6]Marketshare 2018'!$DI$24</f>
        <v>0</v>
      </c>
      <c r="O1124" s="16">
        <f t="shared" si="449"/>
        <v>-1</v>
      </c>
      <c r="P1124" s="5">
        <f>'[6]Marketshare 2018'!$DI$77</f>
        <v>0</v>
      </c>
      <c r="Q1124" s="40" t="e">
        <f t="shared" si="450"/>
        <v>#DIV/0!</v>
      </c>
      <c r="R1124" s="65">
        <f>[5]Data!$W$1119</f>
        <v>0</v>
      </c>
      <c r="S1124" s="15">
        <f t="shared" si="451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2"/>
        <v>-1</v>
      </c>
      <c r="Z1124" s="66">
        <f>'[7]From Apr 2018'!$DI$18</f>
        <v>0</v>
      </c>
      <c r="AA1124" s="40" t="e">
        <f t="shared" si="453"/>
        <v>#DIV/0!</v>
      </c>
    </row>
    <row r="1125" spans="1:27" ht="13" x14ac:dyDescent="0.3">
      <c r="A1125" s="48">
        <v>43975</v>
      </c>
      <c r="B1125" s="58">
        <f t="shared" si="454"/>
        <v>2141448.11</v>
      </c>
      <c r="C1125" s="18">
        <f t="shared" si="443"/>
        <v>-0.89927472778968021</v>
      </c>
      <c r="D1125" s="63">
        <f>[5]Data!$AJ$1120</f>
        <v>0</v>
      </c>
      <c r="E1125" s="61">
        <f>[5]Data!$I$1120</f>
        <v>0</v>
      </c>
      <c r="G1125" s="18">
        <f t="shared" si="444"/>
        <v>-1</v>
      </c>
      <c r="H1125" s="46">
        <f t="shared" si="445"/>
        <v>9538</v>
      </c>
      <c r="I1125" s="5">
        <f>'[6]Marketshare 2018'!$DJ$13</f>
        <v>0</v>
      </c>
      <c r="J1125" s="64">
        <f t="shared" si="446"/>
        <v>-1</v>
      </c>
      <c r="K1125" s="5">
        <f>'[6]Marketshare 2018'!$DJ$67</f>
        <v>0</v>
      </c>
      <c r="L1125" s="40" t="e">
        <f t="shared" si="447"/>
        <v>#DIV/0!</v>
      </c>
      <c r="M1125" s="5">
        <f t="shared" si="448"/>
        <v>356</v>
      </c>
      <c r="N1125" s="5">
        <f>'[6]Marketshare 2018'!$DJ$24</f>
        <v>0</v>
      </c>
      <c r="O1125" s="16">
        <f t="shared" si="449"/>
        <v>-1</v>
      </c>
      <c r="P1125" s="5">
        <f>'[6]Marketshare 2018'!$DJ$77</f>
        <v>0</v>
      </c>
      <c r="Q1125" s="40" t="e">
        <f t="shared" si="450"/>
        <v>#DIV/0!</v>
      </c>
      <c r="R1125" s="65">
        <f>[5]Data!$W$1120</f>
        <v>0</v>
      </c>
      <c r="S1125" s="15">
        <f t="shared" si="451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2"/>
        <v>-1</v>
      </c>
      <c r="Z1125" s="66">
        <f>'[7]From Apr 2018'!$DJ$18</f>
        <v>0</v>
      </c>
      <c r="AA1125" s="40" t="e">
        <f t="shared" si="453"/>
        <v>#DIV/0!</v>
      </c>
    </row>
    <row r="1126" spans="1:27" ht="13" x14ac:dyDescent="0.3">
      <c r="A1126" s="48">
        <v>43982</v>
      </c>
      <c r="B1126" s="58">
        <f t="shared" si="454"/>
        <v>2307041.8000000003</v>
      </c>
      <c r="C1126" s="18">
        <f t="shared" si="443"/>
        <v>-0.89182252080894531</v>
      </c>
      <c r="D1126" s="63">
        <f>[5]Data!$AJ$1121</f>
        <v>0</v>
      </c>
      <c r="E1126" s="61">
        <f>[5]Data!$I$1121</f>
        <v>0</v>
      </c>
      <c r="G1126" s="18">
        <f t="shared" si="444"/>
        <v>-1</v>
      </c>
      <c r="H1126" s="46">
        <f t="shared" si="445"/>
        <v>9538</v>
      </c>
      <c r="I1126" s="5">
        <f>'[6]Marketshare 2018'!$DK$13</f>
        <v>0</v>
      </c>
      <c r="J1126" s="64">
        <f t="shared" si="446"/>
        <v>-1</v>
      </c>
      <c r="K1126" s="5">
        <f>'[6]Marketshare 2018'!$DK$67</f>
        <v>0</v>
      </c>
      <c r="L1126" s="40" t="e">
        <f t="shared" si="447"/>
        <v>#DIV/0!</v>
      </c>
      <c r="M1126" s="5">
        <f t="shared" si="448"/>
        <v>356</v>
      </c>
      <c r="N1126" s="5">
        <f>'[6]Marketshare 2018'!$DK$24</f>
        <v>0</v>
      </c>
      <c r="O1126" s="16">
        <f t="shared" si="449"/>
        <v>-1</v>
      </c>
      <c r="P1126" s="5">
        <f>'[6]Marketshare 2018'!$DK$77</f>
        <v>0</v>
      </c>
      <c r="Q1126" s="40" t="e">
        <f t="shared" si="450"/>
        <v>#DIV/0!</v>
      </c>
      <c r="R1126" s="65">
        <f>[5]Data!$W$1121</f>
        <v>0</v>
      </c>
      <c r="S1126" s="15">
        <f t="shared" si="451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2"/>
        <v>-1</v>
      </c>
      <c r="Z1126" s="66">
        <f>'[7]From Apr 2018'!$DK$18</f>
        <v>0</v>
      </c>
      <c r="AA1126" s="40" t="e">
        <f t="shared" si="453"/>
        <v>#DIV/0!</v>
      </c>
    </row>
    <row r="1127" spans="1:27" ht="13" x14ac:dyDescent="0.3">
      <c r="A1127" s="48">
        <v>43989</v>
      </c>
      <c r="B1127" s="58">
        <f t="shared" si="454"/>
        <v>5514807.9799999995</v>
      </c>
      <c r="C1127" s="18">
        <f t="shared" si="443"/>
        <v>-0.78618691165358312</v>
      </c>
      <c r="D1127" s="63">
        <f>[5]Data!$AJ$1122</f>
        <v>0</v>
      </c>
      <c r="E1127" s="61">
        <f>[5]Data!$I$1122</f>
        <v>0</v>
      </c>
      <c r="G1127" s="18">
        <f t="shared" si="444"/>
        <v>-1</v>
      </c>
      <c r="H1127" s="46">
        <f t="shared" si="445"/>
        <v>9538</v>
      </c>
      <c r="I1127" s="5">
        <f>'[6]Marketshare 2018'!$DL$13</f>
        <v>0</v>
      </c>
      <c r="J1127" s="64">
        <f t="shared" si="446"/>
        <v>-1</v>
      </c>
      <c r="K1127" s="5">
        <f>'[6]Marketshare 2018'!$DL$67</f>
        <v>0</v>
      </c>
      <c r="L1127" s="40" t="e">
        <f t="shared" si="447"/>
        <v>#DIV/0!</v>
      </c>
      <c r="M1127" s="5">
        <f t="shared" si="448"/>
        <v>356</v>
      </c>
      <c r="N1127" s="5">
        <f>'[6]Marketshare 2018'!$DL$24</f>
        <v>0</v>
      </c>
      <c r="O1127" s="16">
        <f t="shared" si="449"/>
        <v>-1</v>
      </c>
      <c r="P1127" s="5">
        <f>'[6]Marketshare 2018'!$DL$77</f>
        <v>0</v>
      </c>
      <c r="Q1127" s="40" t="e">
        <f t="shared" si="450"/>
        <v>#DIV/0!</v>
      </c>
      <c r="R1127" s="65">
        <f>[5]Data!$W$1122</f>
        <v>0</v>
      </c>
      <c r="S1127" s="15">
        <f t="shared" si="451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2"/>
        <v>-1</v>
      </c>
      <c r="Z1127" s="66">
        <f>'[7]From Apr 2018'!$DL$18</f>
        <v>0</v>
      </c>
      <c r="AA1127" s="40" t="e">
        <f t="shared" si="453"/>
        <v>#DIV/0!</v>
      </c>
    </row>
    <row r="1128" spans="1:27" ht="13" x14ac:dyDescent="0.3">
      <c r="A1128" s="48">
        <v>43996</v>
      </c>
      <c r="B1128" s="58">
        <f t="shared" si="454"/>
        <v>5324669.7</v>
      </c>
      <c r="C1128" s="18">
        <f t="shared" si="443"/>
        <v>-0.76012794707504083</v>
      </c>
      <c r="D1128" s="63">
        <f>[5]Data!$AJ$1123</f>
        <v>0</v>
      </c>
      <c r="E1128" s="61">
        <f>[5]Data!$I$1123</f>
        <v>0</v>
      </c>
      <c r="G1128" s="18">
        <f t="shared" si="444"/>
        <v>-1</v>
      </c>
      <c r="H1128" s="46">
        <f t="shared" si="445"/>
        <v>9538</v>
      </c>
      <c r="I1128" s="5">
        <f>'[6]Marketshare 2018'!$DM$13</f>
        <v>0</v>
      </c>
      <c r="J1128" s="64">
        <f t="shared" si="446"/>
        <v>-1</v>
      </c>
      <c r="K1128" s="5">
        <f>'[6]Marketshare 2018'!$DM$67</f>
        <v>0</v>
      </c>
      <c r="L1128" s="40" t="e">
        <f t="shared" si="447"/>
        <v>#DIV/0!</v>
      </c>
      <c r="M1128" s="5">
        <f t="shared" si="448"/>
        <v>356</v>
      </c>
      <c r="N1128" s="5">
        <f>'[6]Marketshare 2018'!$DM$24</f>
        <v>0</v>
      </c>
      <c r="O1128" s="16">
        <f t="shared" si="449"/>
        <v>-1</v>
      </c>
      <c r="P1128" s="5">
        <f>'[6]Marketshare 2018'!$DM$77</f>
        <v>0</v>
      </c>
      <c r="Q1128" s="40" t="e">
        <f t="shared" si="450"/>
        <v>#DIV/0!</v>
      </c>
      <c r="R1128" s="65">
        <f>[5]Data!$W$1123</f>
        <v>0</v>
      </c>
      <c r="S1128" s="15">
        <f t="shared" si="451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2"/>
        <v>-1</v>
      </c>
      <c r="Z1128" s="66">
        <f>'[7]From Apr 2018'!$DM$18</f>
        <v>0</v>
      </c>
      <c r="AA1128" s="40" t="e">
        <f t="shared" si="453"/>
        <v>#DIV/0!</v>
      </c>
    </row>
    <row r="1129" spans="1:27" ht="13" x14ac:dyDescent="0.3">
      <c r="A1129" s="48">
        <v>44003</v>
      </c>
      <c r="B1129" s="58">
        <f t="shared" si="454"/>
        <v>5815116.1899999995</v>
      </c>
      <c r="C1129" s="18">
        <f t="shared" si="443"/>
        <v>-0.73552998959641713</v>
      </c>
      <c r="D1129" s="63">
        <f>[5]Data!$AJ$1124</f>
        <v>0</v>
      </c>
      <c r="E1129" s="61">
        <f>[5]Data!$I$1124</f>
        <v>0</v>
      </c>
      <c r="G1129" s="18">
        <f t="shared" si="444"/>
        <v>-1</v>
      </c>
      <c r="H1129" s="46">
        <f t="shared" si="445"/>
        <v>9538</v>
      </c>
      <c r="I1129" s="5">
        <f>'[6]Marketshare 2018'!$DN$13</f>
        <v>0</v>
      </c>
      <c r="J1129" s="64">
        <f t="shared" si="446"/>
        <v>-1</v>
      </c>
      <c r="K1129" s="5">
        <f>'[6]Marketshare 2018'!$DN$67</f>
        <v>0</v>
      </c>
      <c r="L1129" s="40" t="e">
        <f t="shared" si="447"/>
        <v>#DIV/0!</v>
      </c>
      <c r="M1129" s="5">
        <f t="shared" si="448"/>
        <v>356</v>
      </c>
      <c r="N1129" s="5">
        <f>'[6]Marketshare 2018'!$DN$24</f>
        <v>0</v>
      </c>
      <c r="O1129" s="16">
        <f t="shared" si="449"/>
        <v>-1</v>
      </c>
      <c r="P1129" s="5">
        <f>'[6]Marketshare 2018'!$DN$77</f>
        <v>0</v>
      </c>
      <c r="Q1129" s="40" t="e">
        <f t="shared" si="450"/>
        <v>#DIV/0!</v>
      </c>
      <c r="R1129" s="65">
        <f>[5]Data!$W$1124</f>
        <v>0</v>
      </c>
      <c r="S1129" s="15">
        <f t="shared" si="451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2"/>
        <v>-1</v>
      </c>
      <c r="Z1129" s="66">
        <f>'[7]From Apr 2018'!$DN$18</f>
        <v>0</v>
      </c>
      <c r="AA1129" s="40" t="e">
        <f t="shared" si="453"/>
        <v>#DIV/0!</v>
      </c>
    </row>
    <row r="1130" spans="1:27" ht="13" x14ac:dyDescent="0.3">
      <c r="A1130" s="48">
        <v>44010</v>
      </c>
      <c r="B1130" s="58">
        <f t="shared" si="454"/>
        <v>5915151.8900000006</v>
      </c>
      <c r="C1130" s="18">
        <f t="shared" si="443"/>
        <v>-0.72626671532024889</v>
      </c>
      <c r="D1130" s="63">
        <f>[5]Data!$AJ$1125</f>
        <v>0</v>
      </c>
      <c r="E1130" s="61">
        <f>[5]Data!$I$1125</f>
        <v>0</v>
      </c>
      <c r="G1130" s="18">
        <f t="shared" si="444"/>
        <v>-1</v>
      </c>
      <c r="H1130" s="46">
        <f t="shared" si="445"/>
        <v>9538</v>
      </c>
      <c r="I1130" s="5">
        <f>'[6]Marketshare 2018'!$DO$13</f>
        <v>0</v>
      </c>
      <c r="J1130" s="64">
        <f t="shared" si="446"/>
        <v>-1</v>
      </c>
      <c r="K1130" s="5">
        <f>'[6]Marketshare 2018'!$DO$67</f>
        <v>0</v>
      </c>
      <c r="L1130" s="40" t="e">
        <f t="shared" si="447"/>
        <v>#DIV/0!</v>
      </c>
      <c r="M1130" s="5">
        <f t="shared" si="448"/>
        <v>356</v>
      </c>
      <c r="N1130" s="5">
        <f>'[6]Marketshare 2018'!$DO$24</f>
        <v>0</v>
      </c>
      <c r="O1130" s="16">
        <f t="shared" si="449"/>
        <v>-1</v>
      </c>
      <c r="P1130" s="5">
        <f>'[6]Marketshare 2018'!$DO$77</f>
        <v>0</v>
      </c>
      <c r="Q1130" s="40" t="e">
        <f t="shared" si="450"/>
        <v>#DIV/0!</v>
      </c>
      <c r="R1130" s="65">
        <f>[5]Data!$W$1125</f>
        <v>0</v>
      </c>
      <c r="S1130" s="15">
        <f t="shared" si="451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2"/>
        <v>-1</v>
      </c>
      <c r="Z1130" s="66">
        <f>'[7]From Apr 2018'!$DO$18</f>
        <v>0</v>
      </c>
      <c r="AA1130" s="40" t="e">
        <f t="shared" si="453"/>
        <v>#DIV/0!</v>
      </c>
    </row>
    <row r="1131" spans="1:27" ht="13" x14ac:dyDescent="0.3">
      <c r="A1131" s="48">
        <v>44017</v>
      </c>
      <c r="B1131" s="58">
        <f t="shared" si="454"/>
        <v>16832529.7313</v>
      </c>
      <c r="C1131" s="18">
        <f t="shared" si="443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4"/>
        <v>-0.56105537443090137</v>
      </c>
      <c r="H1131" s="46">
        <f t="shared" si="445"/>
        <v>9538</v>
      </c>
      <c r="I1131" s="5">
        <f>'[6]Marketshare 2018'!$DP$13</f>
        <v>1205358120.1500001</v>
      </c>
      <c r="J1131" s="64">
        <f t="shared" si="446"/>
        <v>-0.5400277118914969</v>
      </c>
      <c r="K1131" s="5">
        <f>'[6]Marketshare 2018'!$DP$67</f>
        <v>4491396.0062999995</v>
      </c>
      <c r="L1131" s="40">
        <f t="shared" si="447"/>
        <v>4.1402135378479615E-2</v>
      </c>
      <c r="M1131" s="5">
        <f t="shared" si="448"/>
        <v>356</v>
      </c>
      <c r="N1131" s="5">
        <f>'[6]Marketshare 2018'!$DP$24</f>
        <v>102754695</v>
      </c>
      <c r="O1131" s="16">
        <f t="shared" si="449"/>
        <v>-0.59597099452002456</v>
      </c>
      <c r="P1131" s="5">
        <f>'[6]Marketshare 2018'!$DP$77</f>
        <v>2664762.0749999997</v>
      </c>
      <c r="Q1131" s="40">
        <f t="shared" si="450"/>
        <v>0.2881471012103145</v>
      </c>
      <c r="R1131" s="65">
        <f>[5]Data!$W$1126</f>
        <v>478074.82000000007</v>
      </c>
      <c r="S1131" s="15">
        <f t="shared" si="451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2"/>
        <v>-0.87555331029561789</v>
      </c>
      <c r="Z1131" s="66">
        <f>'[7]From Apr 2018'!$DP$18</f>
        <v>253625.36</v>
      </c>
      <c r="AA1131" s="40">
        <f t="shared" si="453"/>
        <v>7.7170356843452512E-2</v>
      </c>
    </row>
    <row r="1132" spans="1:27" ht="13" x14ac:dyDescent="0.3">
      <c r="A1132" s="48">
        <v>44024</v>
      </c>
      <c r="B1132" s="58">
        <f t="shared" si="454"/>
        <v>17591314.156500001</v>
      </c>
      <c r="C1132" s="18">
        <f t="shared" si="443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4"/>
        <v>-0.41280669655301216</v>
      </c>
      <c r="H1132" s="46">
        <f t="shared" si="445"/>
        <v>9538</v>
      </c>
      <c r="I1132" s="5">
        <f>'[6]Marketshare 2018'!$DQ$13</f>
        <v>1312563518.1599998</v>
      </c>
      <c r="J1132" s="64">
        <f t="shared" si="446"/>
        <v>-0.44982345006347002</v>
      </c>
      <c r="K1132" s="5">
        <f>'[6]Marketshare 2018'!$DQ$67</f>
        <v>4904166.9014999997</v>
      </c>
      <c r="L1132" s="40">
        <f t="shared" si="447"/>
        <v>4.1514747740655736E-2</v>
      </c>
      <c r="M1132" s="5">
        <f t="shared" si="448"/>
        <v>356</v>
      </c>
      <c r="N1132" s="5">
        <f>'[6]Marketshare 2018'!$DQ$24</f>
        <v>117672155</v>
      </c>
      <c r="O1132" s="16">
        <f t="shared" si="449"/>
        <v>-0.48633809640131576</v>
      </c>
      <c r="P1132" s="5">
        <f>'[6]Marketshare 2018'!$DQ$77</f>
        <v>2581267.2749999999</v>
      </c>
      <c r="Q1132" s="40">
        <f t="shared" si="450"/>
        <v>0.24373436094545903</v>
      </c>
      <c r="R1132" s="65">
        <f>[5]Data!$W$1127</f>
        <v>637594.49</v>
      </c>
      <c r="S1132" s="15">
        <f t="shared" si="451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2"/>
        <v>-0.74377894025392166</v>
      </c>
      <c r="Z1132" s="66">
        <f>'[7]From Apr 2018'!$DQ$18</f>
        <v>526460.34000000008</v>
      </c>
      <c r="AA1132" s="40">
        <f t="shared" si="453"/>
        <v>7.698238188247758E-2</v>
      </c>
    </row>
    <row r="1133" spans="1:27" ht="13" x14ac:dyDescent="0.3">
      <c r="A1133" s="48">
        <v>44031</v>
      </c>
      <c r="B1133" s="58">
        <f t="shared" si="454"/>
        <v>14515919.016099997</v>
      </c>
      <c r="C1133" s="18">
        <f t="shared" si="443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4"/>
        <v>-0.60486322707970275</v>
      </c>
      <c r="H1133" s="46">
        <f t="shared" si="445"/>
        <v>9538</v>
      </c>
      <c r="I1133" s="5">
        <f>'[6]Marketshare 2018'!$DR$13</f>
        <v>958550453.80000007</v>
      </c>
      <c r="J1133" s="64">
        <f t="shared" si="446"/>
        <v>-0.5735074170173049</v>
      </c>
      <c r="K1133" s="5">
        <f>'[6]Marketshare 2018'!$DR$67</f>
        <v>3901887.7010999992</v>
      </c>
      <c r="L1133" s="40">
        <f t="shared" si="447"/>
        <v>4.522903058271964E-2</v>
      </c>
      <c r="M1133" s="5">
        <f t="shared" si="448"/>
        <v>356</v>
      </c>
      <c r="N1133" s="5">
        <f>'[6]Marketshare 2018'!$DR$24</f>
        <v>76805445</v>
      </c>
      <c r="O1133" s="16">
        <f t="shared" si="449"/>
        <v>-0.68112558590836092</v>
      </c>
      <c r="P1133" s="5">
        <f>'[6]Marketshare 2018'!$DR$77</f>
        <v>918173.47499999998</v>
      </c>
      <c r="Q1133" s="40">
        <f t="shared" si="450"/>
        <v>0.13282818034580751</v>
      </c>
      <c r="R1133" s="65">
        <f>[5]Data!$W$1128</f>
        <v>555289.52</v>
      </c>
      <c r="S1133" s="15">
        <f t="shared" si="451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2"/>
        <v>-3.3171261840739374E-2</v>
      </c>
      <c r="Z1133" s="66">
        <f>'[7]From Apr 2018'!$DR$18</f>
        <v>523388.77999999997</v>
      </c>
      <c r="AA1133" s="40">
        <f t="shared" si="453"/>
        <v>2.3644636930985757E-2</v>
      </c>
    </row>
    <row r="1134" spans="1:27" ht="13" x14ac:dyDescent="0.3">
      <c r="A1134" s="48">
        <v>44038</v>
      </c>
      <c r="B1134" s="58">
        <f t="shared" si="454"/>
        <v>19305986.151099999</v>
      </c>
      <c r="C1134" s="18">
        <f t="shared" si="443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4"/>
        <v>-0.52564651304941779</v>
      </c>
      <c r="H1134" s="46">
        <f t="shared" si="445"/>
        <v>9538</v>
      </c>
      <c r="I1134" s="5">
        <f>'[6]Marketshare 2018'!$DS$13</f>
        <v>1185802260.2200003</v>
      </c>
      <c r="J1134" s="64">
        <f t="shared" si="446"/>
        <v>-0.44053487133334468</v>
      </c>
      <c r="K1134" s="5">
        <f>'[6]Marketshare 2018'!$DS$67</f>
        <v>5060771.3961000005</v>
      </c>
      <c r="L1134" s="40">
        <f t="shared" si="447"/>
        <v>4.7420042258620405E-2</v>
      </c>
      <c r="M1134" s="5">
        <f t="shared" si="448"/>
        <v>356</v>
      </c>
      <c r="N1134" s="5">
        <f>'[6]Marketshare 2018'!$DS$24</f>
        <v>111657030</v>
      </c>
      <c r="O1134" s="16">
        <f t="shared" si="449"/>
        <v>-0.56202442902554572</v>
      </c>
      <c r="P1134" s="5">
        <f>'[6]Marketshare 2018'!$DS$77</f>
        <v>1216979.7749999999</v>
      </c>
      <c r="Q1134" s="40">
        <f t="shared" si="450"/>
        <v>0.12110296593058224</v>
      </c>
      <c r="R1134" s="65">
        <f>[5]Data!$W$1129</f>
        <v>720939.87</v>
      </c>
      <c r="S1134" s="15">
        <f t="shared" si="451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2"/>
        <v>-0.56051497799159744</v>
      </c>
      <c r="Z1134" s="66">
        <f>'[7]From Apr 2018'!$DS$18</f>
        <v>744742.7</v>
      </c>
      <c r="AA1134" s="40">
        <f t="shared" si="453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5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8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5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8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5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8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5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8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5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8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5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8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5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8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5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8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5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8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5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8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5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8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5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8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5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8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5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8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5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8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5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8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5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8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5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8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5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8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5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8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5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8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5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8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5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8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5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8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5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8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5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8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5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8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5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8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5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8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5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8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5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8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5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8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5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8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5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8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5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8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5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8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5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8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5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8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5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8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5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8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5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8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5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8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5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8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5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8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[5]Data!$AJ$1310</f>
        <v>30101459.5</v>
      </c>
      <c r="E1315" s="88">
        <f>[5]Data!$I$1310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'[9]Marketshare 2018'!$KR$13</f>
        <v>2291372568.5300007</v>
      </c>
      <c r="J1315" s="75">
        <f t="shared" si="612"/>
        <v>-7.6807490507904586E-2</v>
      </c>
      <c r="K1315" s="74">
        <f>'[9]Marketshare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'[9]Marketshare 2018'!$KR$24</f>
        <v>208359120</v>
      </c>
      <c r="O1315" s="77">
        <f t="shared" si="614"/>
        <v>-0.202880583520198</v>
      </c>
      <c r="P1315" s="74">
        <f>'[9]Marketshare 2018'!$KR$77</f>
        <v>3510926.55</v>
      </c>
      <c r="Q1315" s="76">
        <f t="shared" si="615"/>
        <v>0.18722624188468448</v>
      </c>
      <c r="R1315" s="71">
        <f>[5]Data!$W$1310</f>
        <v>1086414.0299999998</v>
      </c>
      <c r="S1315" s="78">
        <f t="shared" si="616"/>
        <v>-0.1172621775234175</v>
      </c>
      <c r="T1315" s="5">
        <v>5306</v>
      </c>
      <c r="U1315" s="79">
        <f>[5]Data!$X$1310</f>
        <v>449908.26</v>
      </c>
      <c r="V1315" s="88">
        <f>[5]Data!$Y$1310</f>
        <v>6097004.9200000037</v>
      </c>
      <c r="W1315" s="67">
        <v>2737</v>
      </c>
      <c r="X1315" s="74">
        <f>'[10]From Apr 2023'!$KR$10</f>
        <v>167223311.13999999</v>
      </c>
      <c r="Y1315" s="78">
        <f t="shared" si="618"/>
        <v>-5.0564794247666689E-2</v>
      </c>
      <c r="Z1315" s="74">
        <f>'[10]From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[5]Data!$AJ$1311</f>
        <v>26175214.199999999</v>
      </c>
      <c r="E1316" s="88">
        <f>[5]Data!$I$1311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'[9]Marketshare 2018'!$KS$13</f>
        <v>2089961312.8599997</v>
      </c>
      <c r="J1316" s="75">
        <f t="shared" ref="J1316:J1324" si="619">(I1316/I1263)-1</f>
        <v>-3.7020434790341339E-2</v>
      </c>
      <c r="K1316" s="74">
        <f>'[9]Marketshare 2018'!$KS$67</f>
        <v>8990695.7857799996</v>
      </c>
      <c r="L1316" s="76">
        <f t="shared" ref="L1316:L1324" si="620">(K1316/0.09)/I1316</f>
        <v>4.7798310536809337E-2</v>
      </c>
      <c r="M1316" s="74">
        <v>382</v>
      </c>
      <c r="N1316" s="74">
        <f>'[9]Marketshare 2018'!$KS$24</f>
        <v>211770830</v>
      </c>
      <c r="O1316" s="77">
        <f t="shared" ref="O1316:O1324" si="621">(N1316/N1263)-1</f>
        <v>-1.1115412381351497E-2</v>
      </c>
      <c r="P1316" s="74">
        <f>'[9]Marketshare 2018'!$KS$77</f>
        <v>2813255.1</v>
      </c>
      <c r="Q1316" s="76">
        <f t="shared" ref="Q1316:Q1324" si="622">(P1316/0.09)/N1316</f>
        <v>0.14760479524021322</v>
      </c>
      <c r="R1316" s="71">
        <f>[5]Data!$W$1311</f>
        <v>1136595.3799999999</v>
      </c>
      <c r="S1316" s="78">
        <f t="shared" ref="S1316:S1324" si="623">(R1316/R1263)-1</f>
        <v>0.11857465021223468</v>
      </c>
      <c r="T1316" s="5">
        <v>5306</v>
      </c>
      <c r="U1316" s="79">
        <f>[5]Data!$X$1311</f>
        <v>443511.13</v>
      </c>
      <c r="V1316" s="88">
        <f>[5]Data!$Y$1311</f>
        <v>6198993.3200000077</v>
      </c>
      <c r="W1316" s="67">
        <v>2737</v>
      </c>
      <c r="X1316" s="74">
        <f>'[10]From Apr 2023'!$KS$10</f>
        <v>169200260.18000001</v>
      </c>
      <c r="Y1316" s="78">
        <f t="shared" ref="Y1316:Y1324" si="624">(X1316/X1263)-1</f>
        <v>-7.4871241036262859E-3</v>
      </c>
      <c r="Z1316" s="74">
        <f>'[10]From Apr 2023'!$KS$18</f>
        <v>1906766.9899999998</v>
      </c>
      <c r="AA1316" s="76">
        <f t="shared" ref="AA1316:AA1324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[5]Data!$AJ$1312</f>
        <v>30372978.030000001</v>
      </c>
      <c r="E1317" s="88">
        <f>[5]Data!$I$1312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'[9]Marketshare 2018'!$KT$13</f>
        <v>2238807906.8800001</v>
      </c>
      <c r="J1317" s="75">
        <f t="shared" si="619"/>
        <v>2.1734005530124056E-2</v>
      </c>
      <c r="K1317" s="74">
        <f>'[9]Marketshare 2018'!$KT$67</f>
        <v>9917124.6751199979</v>
      </c>
      <c r="L1317" s="76">
        <f t="shared" si="620"/>
        <v>4.921827988429834E-2</v>
      </c>
      <c r="M1317" s="74">
        <v>382</v>
      </c>
      <c r="N1317" s="74">
        <f>'[9]Marketshare 2018'!$KT$24</f>
        <v>236326880</v>
      </c>
      <c r="O1317" s="77">
        <f t="shared" si="621"/>
        <v>0.15076484533273793</v>
      </c>
      <c r="P1317" s="74">
        <f>'[9]Marketshare 2018'!$KT$77</f>
        <v>5141637.8999999994</v>
      </c>
      <c r="Q1317" s="76">
        <f t="shared" si="622"/>
        <v>0.24173851912232749</v>
      </c>
      <c r="R1317" s="71">
        <f>[5]Data!$W$1312</f>
        <v>1403188.8199999998</v>
      </c>
      <c r="S1317" s="78">
        <f t="shared" si="623"/>
        <v>0.29441035356465828</v>
      </c>
      <c r="T1317" s="5">
        <v>5306</v>
      </c>
      <c r="U1317" s="79">
        <f>[5]Data!$X$1312</f>
        <v>1321153.96</v>
      </c>
      <c r="V1317" s="88">
        <f>[5]Data!$Y$1312</f>
        <v>12509434.089999994</v>
      </c>
      <c r="W1317" s="67">
        <v>2737</v>
      </c>
      <c r="X1317" s="74">
        <f>'[10]From Apr 2023'!$KT$10</f>
        <v>195821783.75999999</v>
      </c>
      <c r="Y1317" s="78">
        <f t="shared" si="624"/>
        <v>0.23182894721440639</v>
      </c>
      <c r="Z1317" s="74">
        <f>'[10]From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[5]Data!$AJ$1313</f>
        <v>22257149.390000001</v>
      </c>
      <c r="E1318" s="88">
        <f>[5]Data!$I$1313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'[9]Marketshare 2018'!$KU$13</f>
        <v>2340197543.5</v>
      </c>
      <c r="J1318" s="75">
        <f t="shared" si="619"/>
        <v>-8.77030065631349E-2</v>
      </c>
      <c r="K1318" s="74">
        <f>'[9]Marketshare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'[9]Marketshare 2018'!$KU$24</f>
        <v>223411525</v>
      </c>
      <c r="O1318" s="77">
        <f t="shared" si="621"/>
        <v>-7.0504252889349028E-2</v>
      </c>
      <c r="P1318" s="74">
        <f>'[9]Marketshare 2018'!$KU$77</f>
        <v>3514038.9750000001</v>
      </c>
      <c r="Q1318" s="76">
        <f t="shared" si="622"/>
        <v>0.17476662182042757</v>
      </c>
      <c r="R1318" s="71">
        <f>[5]Data!$W$1313</f>
        <v>1351700.99</v>
      </c>
      <c r="S1318" s="78">
        <f t="shared" si="623"/>
        <v>-4.4699750100507085E-2</v>
      </c>
      <c r="T1318" s="5">
        <v>5306</v>
      </c>
      <c r="U1318" s="79">
        <f>[5]Data!$X$1313</f>
        <v>0</v>
      </c>
      <c r="V1318" s="88">
        <f>[5]Data!$Y$1313</f>
        <v>8209737.7399999974</v>
      </c>
      <c r="W1318" s="67">
        <v>2737</v>
      </c>
      <c r="X1318" s="74">
        <f>'[10]From Apr 2023'!$KU$10</f>
        <v>216315134.91</v>
      </c>
      <c r="Y1318" s="78">
        <f t="shared" si="624"/>
        <v>6.5572013483320202E-2</v>
      </c>
      <c r="Z1318" s="74">
        <f>'[10]From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[5]Data!$AJ$1314</f>
        <v>20337656.600000001</v>
      </c>
      <c r="E1319" s="88">
        <f>[5]Data!$I$1314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'[9]Marketshare 2018'!$KV$13</f>
        <v>2148235091.73</v>
      </c>
      <c r="J1319" s="75">
        <f t="shared" si="619"/>
        <v>-0.17373731502616618</v>
      </c>
      <c r="K1319" s="74">
        <f>'[9]Marketshare 2018'!$KV$67</f>
        <v>8976486.889080001</v>
      </c>
      <c r="L1319" s="76">
        <f t="shared" si="620"/>
        <v>4.642822547493123E-2</v>
      </c>
      <c r="M1319" s="74">
        <v>382</v>
      </c>
      <c r="N1319" s="74">
        <f>'[9]Marketshare 2018'!$KV$24</f>
        <v>198932750</v>
      </c>
      <c r="O1319" s="77">
        <f t="shared" si="621"/>
        <v>-0.14209279285538301</v>
      </c>
      <c r="P1319" s="74">
        <f>'[9]Marketshare 2018'!$KV$77</f>
        <v>4489790.3999999994</v>
      </c>
      <c r="Q1319" s="76">
        <f t="shared" si="622"/>
        <v>0.25077097662400982</v>
      </c>
      <c r="R1319" s="71">
        <f>[5]Data!$W$1314</f>
        <v>1119886.48</v>
      </c>
      <c r="S1319" s="78">
        <f t="shared" si="623"/>
        <v>-0.13677180669929889</v>
      </c>
      <c r="T1319" s="5">
        <v>5306</v>
      </c>
      <c r="U1319" s="79">
        <f>[5]Data!$X$1314</f>
        <v>477612.47</v>
      </c>
      <c r="V1319" s="88">
        <f>[5]Data!$Y$1314</f>
        <v>7526004.4600000223</v>
      </c>
      <c r="W1319" s="67">
        <v>2737</v>
      </c>
      <c r="X1319" s="74">
        <f>'[10]From Apr 2023'!$KV$10</f>
        <v>188055788.66999999</v>
      </c>
      <c r="Y1319" s="78">
        <f t="shared" si="624"/>
        <v>-0.15381969664659345</v>
      </c>
      <c r="Z1319" s="74">
        <f>'[10]From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[5]Data!$AJ$1315</f>
        <v>27502294.030000001</v>
      </c>
      <c r="E1320" s="88">
        <f>[5]Data!$I$1315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'[9]Marketshare 2018'!$KW$13</f>
        <v>2115040968.03</v>
      </c>
      <c r="J1320" s="75">
        <f t="shared" si="619"/>
        <v>-8.6193542573634874E-2</v>
      </c>
      <c r="K1320" s="74">
        <f>'[9]Marketshare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'[9]Marketshare 2018'!$KW$24</f>
        <v>196269220</v>
      </c>
      <c r="O1320" s="77">
        <f t="shared" si="621"/>
        <v>-0.18427919764872647</v>
      </c>
      <c r="P1320" s="74">
        <f>'[9]Marketshare 2018'!$KW$77</f>
        <v>4193658.2249999996</v>
      </c>
      <c r="Q1320" s="76">
        <f t="shared" si="622"/>
        <v>0.2374096279589841</v>
      </c>
      <c r="R1320" s="71">
        <f>[5]Data!$W$1315</f>
        <v>1049288.3399999999</v>
      </c>
      <c r="S1320" s="78">
        <f t="shared" si="623"/>
        <v>-0.16010918205691849</v>
      </c>
      <c r="T1320" s="5">
        <v>5306</v>
      </c>
      <c r="U1320" s="79">
        <f>[5]Data!$X$1315</f>
        <v>906980.61</v>
      </c>
      <c r="V1320" s="88">
        <f>[5]Data!$Y$1315</f>
        <v>8524862.7199999839</v>
      </c>
      <c r="W1320" s="67">
        <v>2737</v>
      </c>
      <c r="X1320" s="74">
        <f>'[10]From Apr 2023'!$KW$10</f>
        <v>167422263.93000001</v>
      </c>
      <c r="Y1320" s="78">
        <f t="shared" si="624"/>
        <v>-0.11795039094511062</v>
      </c>
      <c r="Z1320" s="74">
        <f>'[10]From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[5]Data!$AJ$1316</f>
        <v>35651059</v>
      </c>
      <c r="E1321" s="88">
        <f>[5]Data!$I$1316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'[9]Marketshare 2018'!$KX$13</f>
        <v>2393673996.9200001</v>
      </c>
      <c r="J1321" s="75">
        <f t="shared" si="619"/>
        <v>7.1313502532908579E-2</v>
      </c>
      <c r="K1321" s="74">
        <f>'[9]Marketshare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'[9]Marketshare 2018'!$KX$24</f>
        <v>199765665</v>
      </c>
      <c r="O1321" s="77">
        <f t="shared" si="621"/>
        <v>-0.1456030750231696</v>
      </c>
      <c r="P1321" s="74">
        <f>'[9]Marketshare 2018'!$KX$77</f>
        <v>4529961</v>
      </c>
      <c r="Q1321" s="76">
        <f t="shared" si="622"/>
        <v>0.25195971489895425</v>
      </c>
      <c r="R1321" s="71">
        <f>[5]Data!$W$1316</f>
        <v>1174671.3899999999</v>
      </c>
      <c r="S1321" s="78">
        <f t="shared" si="623"/>
        <v>-3.6464193363863195E-2</v>
      </c>
      <c r="T1321" s="5">
        <v>5306</v>
      </c>
      <c r="U1321" s="79">
        <f>[5]Data!$X$1316</f>
        <v>208917.46</v>
      </c>
      <c r="V1321" s="88">
        <f>[5]Data!$Y$1316</f>
        <v>8311349.5500000082</v>
      </c>
      <c r="W1321" s="67">
        <v>2737</v>
      </c>
      <c r="X1321" s="74">
        <f>'[10]From Apr 2023'!$KX$10</f>
        <v>184954843.77000001</v>
      </c>
      <c r="Y1321" s="78">
        <f t="shared" si="624"/>
        <v>4.5729244589011842E-2</v>
      </c>
      <c r="Z1321" s="74">
        <f>'[10]From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[5]Data!$AJ$1317</f>
        <v>40468567</v>
      </c>
      <c r="E1322" s="88">
        <f>[5]Data!$I$1317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'[9]Marketshare 2018'!$KY$13</f>
        <v>2488245375.27</v>
      </c>
      <c r="J1322" s="75">
        <f t="shared" si="619"/>
        <v>-2.1611424988542294E-2</v>
      </c>
      <c r="K1322" s="74">
        <f>'[9]Marketshare 2018'!$KY$67</f>
        <v>9900325.0880999994</v>
      </c>
      <c r="L1322" s="76">
        <f t="shared" si="620"/>
        <v>4.420931037722254E-2</v>
      </c>
      <c r="M1322" s="74">
        <v>382</v>
      </c>
      <c r="N1322" s="74">
        <f>'[9]Marketshare 2018'!$KY$24</f>
        <v>228445055</v>
      </c>
      <c r="O1322" s="77">
        <f t="shared" si="621"/>
        <v>-0.13870626242908268</v>
      </c>
      <c r="P1322" s="74">
        <f>'[9]Marketshare 2018'!$KY$77</f>
        <v>4597811.0999999996</v>
      </c>
      <c r="Q1322" s="76">
        <f t="shared" si="622"/>
        <v>0.22362834686879082</v>
      </c>
      <c r="R1322" s="71">
        <f>[5]Data!$W$1317</f>
        <v>1296698.8699999999</v>
      </c>
      <c r="S1322" s="78">
        <f t="shared" si="623"/>
        <v>0.14302925158703972</v>
      </c>
      <c r="T1322" s="5">
        <v>5306</v>
      </c>
      <c r="U1322" s="79">
        <f>[5]Data!$X$1317</f>
        <v>432947.81</v>
      </c>
      <c r="V1322" s="88">
        <f>[5]Data!$Y$1317</f>
        <v>5279898.0700000031</v>
      </c>
      <c r="W1322" s="67">
        <v>2737</v>
      </c>
      <c r="X1322" s="74">
        <f>'[10]From Apr 2023'!$KY$10</f>
        <v>228412723.51999998</v>
      </c>
      <c r="Y1322" s="78">
        <f t="shared" si="624"/>
        <v>0.21200929903829335</v>
      </c>
      <c r="Z1322" s="74">
        <f>'[10]From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[5]Data!$AJ$1318</f>
        <v>29829994.93</v>
      </c>
      <c r="E1323" s="88">
        <f>[5]Data!$I$1318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'[9]Marketshare 2018'!$KZ$13</f>
        <v>2335965121.7399998</v>
      </c>
      <c r="J1323" s="75">
        <f t="shared" si="619"/>
        <v>-8.7272315731522832E-2</v>
      </c>
      <c r="K1323" s="74">
        <f>'[9]Marketshare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'[9]Marketshare 2018'!$KZ$24</f>
        <v>195882000</v>
      </c>
      <c r="O1323" s="77">
        <f t="shared" si="621"/>
        <v>-0.33550911056963939</v>
      </c>
      <c r="P1323" s="74">
        <f>'[9]Marketshare 2018'!$KZ$77</f>
        <v>2920602.7349999999</v>
      </c>
      <c r="Q1323" s="76">
        <f t="shared" si="622"/>
        <v>0.1656667866368528</v>
      </c>
      <c r="R1323" s="71">
        <f>[5]Data!$W$1318</f>
        <v>1229225.1200000001</v>
      </c>
      <c r="S1323" s="78">
        <f t="shared" si="623"/>
        <v>-0.12399193250970386</v>
      </c>
      <c r="T1323" s="5">
        <v>5306</v>
      </c>
      <c r="U1323" s="79">
        <f>[5]Data!$X$1318</f>
        <v>533140.06999999995</v>
      </c>
      <c r="V1323" s="88">
        <f>[5]Data!$Y$1318</f>
        <v>6276199.9900000039</v>
      </c>
      <c r="W1323" s="67">
        <v>2737</v>
      </c>
      <c r="X1323" s="74">
        <f>'[10]From Apr 2023'!$KZ$10</f>
        <v>197800286.22000003</v>
      </c>
      <c r="Y1323" s="78">
        <f t="shared" si="624"/>
        <v>-0.15024604173759093</v>
      </c>
      <c r="Z1323" s="74">
        <f>'[10]From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[5]Data!$AJ$1319</f>
        <v>19464778.5</v>
      </c>
      <c r="E1324" s="88">
        <f>[5]Data!$I$1319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'[9]Marketshare 2018'!$LA$13</f>
        <v>2121941072.3200002</v>
      </c>
      <c r="J1324" s="75">
        <f t="shared" si="619"/>
        <v>-7.2332909999844208E-2</v>
      </c>
      <c r="K1324" s="74">
        <f>'[9]Marketshare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'[9]Marketshare 2018'!$LA$24</f>
        <v>177203045</v>
      </c>
      <c r="O1324" s="77">
        <f t="shared" si="621"/>
        <v>-0.27863755620281661</v>
      </c>
      <c r="P1324" s="74">
        <f>'[9]Marketshare 2018'!$LA$77</f>
        <v>3765182.625</v>
      </c>
      <c r="Q1324" s="76">
        <f t="shared" si="622"/>
        <v>0.23608715358136198</v>
      </c>
      <c r="R1324" s="71">
        <f>[5]Data!$W$1319</f>
        <v>989410</v>
      </c>
      <c r="S1324" s="78">
        <f t="shared" si="623"/>
        <v>-0.26490343990582832</v>
      </c>
      <c r="T1324" s="5">
        <v>5306</v>
      </c>
      <c r="U1324" s="79">
        <f>[5]Data!$X$1319</f>
        <v>788753.44</v>
      </c>
      <c r="V1324" s="88">
        <f>[5]Data!$Y$1319</f>
        <v>6098934.6699999971</v>
      </c>
      <c r="W1324" s="67">
        <v>2737</v>
      </c>
      <c r="X1324" s="74">
        <f>'[10]From Apr 2023'!$LA$10</f>
        <v>173190666.32999998</v>
      </c>
      <c r="Y1324" s="78">
        <f t="shared" si="624"/>
        <v>-9.9837433838791401E-2</v>
      </c>
      <c r="Z1324" s="74">
        <f>'[10]From Apr 2023'!$LA$18</f>
        <v>2042530.9900000002</v>
      </c>
      <c r="AA1324" s="76">
        <f t="shared" si="625"/>
        <v>7.8623597652317384E-2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2024-03-27T14:27:05Z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