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"/>
    </mc:Choice>
  </mc:AlternateContent>
  <xr:revisionPtr revIDLastSave="121" documentId="13_ncr:1_{23556A03-A855-4C9A-B798-37EB01B7467F}" xr6:coauthVersionLast="47" xr6:coauthVersionMax="47" xr10:uidLastSave="{AD239002-691F-4BCF-AA42-646455EDDB33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17" i="1" l="1"/>
  <c r="V1315" i="1"/>
  <c r="V1316" i="1"/>
  <c r="U1317" i="1"/>
  <c r="U1316" i="1"/>
  <c r="U1315" i="1"/>
  <c r="R1317" i="1" l="1"/>
  <c r="R1316" i="1"/>
  <c r="Z1317" i="1"/>
  <c r="X1317" i="1"/>
  <c r="AA1317" i="1" s="1"/>
  <c r="P1317" i="1"/>
  <c r="N1317" i="1"/>
  <c r="K1317" i="1"/>
  <c r="I1317" i="1"/>
  <c r="Z1316" i="1"/>
  <c r="AA1316" i="1" s="1"/>
  <c r="X1316" i="1"/>
  <c r="P1316" i="1"/>
  <c r="N1316" i="1"/>
  <c r="K1316" i="1"/>
  <c r="I1316" i="1"/>
  <c r="Q1317" i="1"/>
  <c r="L1316" i="1"/>
  <c r="E1317" i="1"/>
  <c r="D1317" i="1"/>
  <c r="E1316" i="1"/>
  <c r="D1316" i="1"/>
  <c r="Z1315" i="1"/>
  <c r="X1315" i="1"/>
  <c r="Q1316" i="1" l="1"/>
  <c r="L1317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Q1307" i="1"/>
  <c r="L1298" i="1"/>
  <c r="Q1310" i="1"/>
  <c r="B1300" i="1"/>
  <c r="B1297" i="1"/>
  <c r="Q1313" i="1"/>
  <c r="AA1304" i="1"/>
  <c r="Q1298" i="1"/>
  <c r="AA1312" i="1"/>
  <c r="Q1315" i="1"/>
  <c r="AA1302" i="1"/>
  <c r="B1308" i="1"/>
  <c r="L1301" i="1"/>
  <c r="L1299" i="1"/>
  <c r="L1300" i="1"/>
  <c r="Q1301" i="1"/>
  <c r="L1304" i="1"/>
  <c r="Q1311" i="1"/>
  <c r="L1314" i="1"/>
  <c r="Q1296" i="1"/>
  <c r="AA1297" i="1"/>
  <c r="B1311" i="1"/>
  <c r="AA1301" i="1"/>
  <c r="Q1305" i="1"/>
  <c r="B1316" i="1"/>
  <c r="AA1300" i="1"/>
  <c r="L1303" i="1"/>
  <c r="B1304" i="1"/>
  <c r="AA1306" i="1"/>
  <c r="L1308" i="1"/>
  <c r="AA1310" i="1"/>
  <c r="L1313" i="1"/>
  <c r="AA1299" i="1"/>
  <c r="B1303" i="1"/>
  <c r="Q1304" i="1"/>
  <c r="AA1311" i="1"/>
  <c r="AA1303" i="1"/>
  <c r="B1305" i="1"/>
  <c r="AA1309" i="1"/>
  <c r="AA1314" i="1"/>
  <c r="L1296" i="1"/>
  <c r="Q1308" i="1"/>
  <c r="L1312" i="1"/>
  <c r="AA1298" i="1"/>
  <c r="Q1300" i="1"/>
  <c r="L1315" i="1"/>
  <c r="Q1309" i="1"/>
  <c r="L1310" i="1"/>
  <c r="Q1314" i="1"/>
  <c r="Q1303" i="1"/>
  <c r="AA1305" i="1"/>
  <c r="AA1308" i="1"/>
  <c r="B1312" i="1"/>
  <c r="B1307" i="1"/>
  <c r="B1296" i="1"/>
  <c r="B1301" i="1"/>
  <c r="B1309" i="1"/>
  <c r="B1317" i="1"/>
  <c r="L1297" i="1"/>
  <c r="L1305" i="1"/>
  <c r="B1298" i="1"/>
  <c r="B1306" i="1"/>
  <c r="B1314" i="1"/>
  <c r="B1302" i="1"/>
  <c r="B1310" i="1"/>
  <c r="B1313" i="1"/>
  <c r="B1299" i="1"/>
  <c r="B1315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O1043" i="1" s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S1049" i="1" s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O890" i="1" s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O923" i="1" l="1"/>
  <c r="L859" i="1"/>
  <c r="L865" i="1"/>
  <c r="Q870" i="1"/>
  <c r="Q872" i="1"/>
  <c r="Q884" i="1"/>
  <c r="Q886" i="1"/>
  <c r="Q890" i="1"/>
  <c r="L893" i="1"/>
  <c r="Q906" i="1"/>
  <c r="B1062" i="1"/>
  <c r="C1115" i="1" s="1"/>
  <c r="B1091" i="1"/>
  <c r="C1144" i="1" s="1"/>
  <c r="O968" i="1"/>
  <c r="O898" i="1"/>
  <c r="L82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03" i="1" l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<sst xmlns="http://schemas.openxmlformats.org/spreadsheetml/2006/main" count="80" uniqueCount="39">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</sst>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2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/>
      <sheetData sheetId="5">
        <row r="13">
          <cell r="KR13">
            <v>2291372568.5300007</v>
          </cell>
          <cell r="KS13">
            <v>2089961312.8599997</v>
          </cell>
          <cell r="KT13">
            <v>2238807906.8800001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17"/>
  <sheetViews>
    <sheetView tabSelected="1" topLeftCell="A7" zoomScaleNormal="100" zoomScaleSheetLayoutView="100" workbookViewId="0">
      <pane xSplit="1" ySplit="2" topLeftCell="O1312" activePane="bottomRight" state="frozen"/>
      <selection pane="topRight" activeCell="B7" sqref="B7"/>
      <selection pane="bottomLeft" activeCell="A9" sqref="A9"/>
      <selection pane="bottomRight" activeCell="X1317" sqref="X1317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17" si="609">+K1296+P1296+R1296+U1296+V1296+Z1296</f>
        <v>25622124.599359989</v>
      </c>
      <c r="C1296" s="70">
        <f t="shared" ref="C1296:C1317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17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88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17" si="619">(I1316/I1263)-1</f>
        <v>-3.7020434790341339E-2</v>
      </c>
      <c r="K1316" s="74">
        <f>'[10]Marketshare 2018'!$KS$67</f>
        <v>8990695.7857799996</v>
      </c>
      <c r="L1316" s="76">
        <f t="shared" ref="L1316:L1317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17" si="621">(N1316/N1263)-1</f>
        <v>-1.1115412381351497E-2</v>
      </c>
      <c r="P1316" s="74">
        <f>'[10]Marketshare 2018'!$KS$77</f>
        <v>2813255.1</v>
      </c>
      <c r="Q1316" s="76">
        <f t="shared" ref="Q1316:Q1317" si="622">(P1316/0.09)/N1316</f>
        <v>0.14760479524021322</v>
      </c>
      <c r="R1316" s="71">
        <f>[9]Data!$W$1311</f>
        <v>1136595.3799999999</v>
      </c>
      <c r="S1316" s="78">
        <f t="shared" ref="S1316:S1317" si="623">(R1316/R1263)-1</f>
        <v>0.11857465021223468</v>
      </c>
      <c r="T1316" s="5">
        <v>5306</v>
      </c>
      <c r="U1316" s="88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17" si="624">(X1316/X1263)-1</f>
        <v>-7.4871241036262859E-3</v>
      </c>
      <c r="Z1316" s="74">
        <f>'[11]From Apr 2023'!$KS$18</f>
        <v>1906766.9899999998</v>
      </c>
      <c r="AA1316" s="76">
        <f t="shared" ref="AA1316:AA1317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88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2024-02-26T18:01:43Z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