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Apr 2024/"/>
    </mc:Choice>
  </mc:AlternateContent>
  <xr:revisionPtr revIDLastSave="7" documentId="13_ncr:1_{6E321B3E-2201-472A-AEAB-90B1D42A3AF4}" xr6:coauthVersionLast="47" xr6:coauthVersionMax="47" xr10:uidLastSave="{9C3C613A-E3D2-4E16-B2B5-31EB414EB3FA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1327" i="1" l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27" i="1" l="1"/>
  <c r="R1326" i="1"/>
  <c r="R1324" i="1"/>
  <c r="R1325" i="1"/>
  <c r="R1323" i="1"/>
  <c r="R1322" i="1"/>
  <c r="R1321" i="1"/>
  <c r="R1320" i="1"/>
  <c r="R1319" i="1"/>
  <c r="R1318" i="1"/>
  <c r="R1317" i="1"/>
  <c r="R1316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L1325" i="1" s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AA1320" i="1" s="1"/>
  <c r="P1320" i="1"/>
  <c r="N1320" i="1"/>
  <c r="K1320" i="1"/>
  <c r="I1320" i="1"/>
  <c r="Z1319" i="1"/>
  <c r="X1319" i="1"/>
  <c r="P1319" i="1"/>
  <c r="N1319" i="1"/>
  <c r="Q1319" i="1" s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AA1323" i="1" l="1"/>
  <c r="Q1322" i="1"/>
  <c r="L1321" i="1"/>
  <c r="Q1326" i="1"/>
  <c r="L1316" i="1"/>
  <c r="Q1317" i="1"/>
  <c r="AA1318" i="1"/>
  <c r="Q1321" i="1"/>
  <c r="AA1322" i="1"/>
  <c r="L1324" i="1"/>
  <c r="Q1325" i="1"/>
  <c r="AA1326" i="1"/>
  <c r="AA1317" i="1"/>
  <c r="L1319" i="1"/>
  <c r="Q1324" i="1"/>
  <c r="L1318" i="1"/>
  <c r="L1326" i="1"/>
  <c r="AA1316" i="1"/>
  <c r="Q1323" i="1"/>
  <c r="AA1324" i="1"/>
  <c r="Q1327" i="1"/>
  <c r="L1317" i="1"/>
  <c r="Q1318" i="1"/>
  <c r="AA1327" i="1"/>
  <c r="Q1316" i="1"/>
  <c r="Q1320" i="1"/>
  <c r="AA1321" i="1"/>
  <c r="L1323" i="1"/>
  <c r="AA1325" i="1"/>
  <c r="L1322" i="1"/>
  <c r="L1327" i="1"/>
  <c r="AA1319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P1275" i="1"/>
  <c r="N1275" i="1"/>
  <c r="K1275" i="1"/>
  <c r="I1275" i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B1297" i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Q1303" i="1"/>
  <c r="AA1305" i="1"/>
  <c r="AA1308" i="1"/>
  <c r="B1312" i="1"/>
  <c r="B1307" i="1"/>
  <c r="B1320" i="1"/>
  <c r="B1296" i="1"/>
  <c r="B1326" i="1"/>
  <c r="B1301" i="1"/>
  <c r="B1309" i="1"/>
  <c r="B1317" i="1"/>
  <c r="L1297" i="1"/>
  <c r="L1305" i="1"/>
  <c r="B1298" i="1"/>
  <c r="B1306" i="1"/>
  <c r="B1314" i="1"/>
  <c r="B1322" i="1"/>
  <c r="B1321" i="1"/>
  <c r="B1302" i="1"/>
  <c r="B1310" i="1"/>
  <c r="B1318" i="1"/>
  <c r="B1313" i="1"/>
  <c r="B1299" i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Q1281" i="1"/>
  <c r="B1285" i="1"/>
  <c r="Q1289" i="1"/>
  <c r="B1293" i="1"/>
  <c r="O1269" i="1"/>
  <c r="Y1269" i="1"/>
  <c r="B1271" i="1"/>
  <c r="C1324" i="1" s="1"/>
  <c r="J1273" i="1"/>
  <c r="O1277" i="1"/>
  <c r="B1279" i="1"/>
  <c r="J1281" i="1"/>
  <c r="O1285" i="1"/>
  <c r="B1287" i="1"/>
  <c r="J1289" i="1"/>
  <c r="O1293" i="1"/>
  <c r="B1295" i="1"/>
  <c r="B1268" i="1"/>
  <c r="C1321" i="1" s="1"/>
  <c r="B1276" i="1"/>
  <c r="B1284" i="1"/>
  <c r="B1292" i="1"/>
  <c r="B1270" i="1"/>
  <c r="C1323" i="1" s="1"/>
  <c r="B1278" i="1"/>
  <c r="B1286" i="1"/>
  <c r="B1294" i="1"/>
  <c r="B1267" i="1"/>
  <c r="C1320" i="1" s="1"/>
  <c r="B1275" i="1"/>
  <c r="B1283" i="1"/>
  <c r="B1291" i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O998" i="1" s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L984" i="1" s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J1027" i="1" s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E931" i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D916" i="1"/>
  <c r="Z915" i="1"/>
  <c r="X915" i="1"/>
  <c r="V915" i="1"/>
  <c r="U915" i="1"/>
  <c r="R915" i="1"/>
  <c r="S968" i="1" s="1"/>
  <c r="P915" i="1"/>
  <c r="Q915" i="1" s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G833" i="1" s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R876" i="1"/>
  <c r="S929" i="1" s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40" i="1"/>
  <c r="G824" i="1"/>
  <c r="AA885" i="1"/>
  <c r="AA881" i="1"/>
  <c r="AA865" i="1"/>
  <c r="AA853" i="1"/>
  <c r="AA845" i="1"/>
  <c r="AA837" i="1"/>
  <c r="AA821" i="1"/>
  <c r="L934" i="1"/>
  <c r="Q955" i="1"/>
  <c r="AA961" i="1"/>
  <c r="L963" i="1"/>
  <c r="O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J1050" i="1"/>
  <c r="Q972" i="1"/>
  <c r="L1060" i="1"/>
  <c r="J1017" i="1"/>
  <c r="J985" i="1"/>
  <c r="O974" i="1"/>
  <c r="L993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AA877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O1109" i="1"/>
  <c r="O1098" i="1"/>
  <c r="Q1098" i="1"/>
  <c r="S1112" i="1"/>
  <c r="AA1060" i="1"/>
  <c r="AA1108" i="1"/>
  <c r="Y1066" i="1"/>
  <c r="AA1068" i="1"/>
  <c r="AA1111" i="1"/>
  <c r="Q1114" i="1"/>
  <c r="L1114" i="1"/>
  <c r="J965" i="1" l="1"/>
  <c r="G984" i="1"/>
  <c r="G992" i="1"/>
  <c r="J997" i="1"/>
  <c r="O1010" i="1"/>
  <c r="Y898" i="1"/>
  <c r="Y886" i="1"/>
  <c r="Y927" i="1"/>
  <c r="L931" i="1"/>
  <c r="L966" i="1"/>
  <c r="S960" i="1"/>
  <c r="S952" i="1"/>
  <c r="S928" i="1"/>
  <c r="G969" i="1"/>
  <c r="J974" i="1"/>
  <c r="Y961" i="1"/>
  <c r="Y879" i="1"/>
  <c r="J952" i="1"/>
  <c r="G1098" i="1"/>
  <c r="O909" i="1"/>
  <c r="O1081" i="1"/>
  <c r="S1095" i="1"/>
  <c r="Q1034" i="1"/>
  <c r="B1091" i="1"/>
  <c r="C1144" i="1" s="1"/>
  <c r="S870" i="1"/>
  <c r="S1049" i="1"/>
  <c r="O1043" i="1"/>
  <c r="O968" i="1"/>
  <c r="J1093" i="1"/>
  <c r="O890" i="1"/>
  <c r="L893" i="1"/>
  <c r="Q884" i="1"/>
  <c r="Q906" i="1"/>
  <c r="L859" i="1"/>
  <c r="Q890" i="1"/>
  <c r="G897" i="1"/>
  <c r="O898" i="1"/>
  <c r="L828" i="1"/>
  <c r="Q872" i="1"/>
  <c r="Q886" i="1"/>
  <c r="O876" i="1"/>
  <c r="J908" i="1"/>
  <c r="Q881" i="1"/>
  <c r="O923" i="1"/>
  <c r="Q870" i="1"/>
  <c r="L1104" i="1"/>
  <c r="L1085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62" i="1" l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<sst xmlns="http://schemas.openxmlformats.org/spreadsheetml/2006/main" count="80" uniqueCount="39">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</sst>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166" fontId="0" fillId="11" borderId="0" xfId="1" applyFont="1" applyFill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23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4"/>
      <sheetName val="Chart25"/>
      <sheetName val="Chart26"/>
      <sheetName val="Chart27"/>
      <sheetName val="Chart28"/>
      <sheetName val="Chart29"/>
      <sheetName val="Sheet1"/>
      <sheetName val="Chart30"/>
      <sheetName val="Chart31"/>
      <sheetName val="Chart32"/>
      <sheetName val="Chart33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37"/>
      <sheetName val="Chart38"/>
      <sheetName val="Chart39"/>
      <sheetName val="Data"/>
      <sheetName val="Sheet1"/>
      <sheetName val="Chart40"/>
      <sheetName val="Chart41"/>
      <sheetName val="Chart42"/>
      <sheetName val="Chart43"/>
      <sheetName val="Chart44"/>
      <sheetName val="Chart45"/>
      <sheetName val="Chart46"/>
      <sheetName val="Glo"/>
      <sheetName val="Chart47"/>
      <sheetName val="Chart48"/>
      <sheetName val="Chart49"/>
      <sheetName val="Chart50"/>
      <sheetName val="Chart51"/>
      <sheetName val="Chart52"/>
      <sheetName val="Chart53"/>
      <sheetName val="Chart54"/>
    </sheetNames>
    <sheetDataSet>
      <sheetData sheetId="0" refreshError="1"/>
      <sheetData sheetId="1" refreshError="1"/>
      <sheetData sheetId="2" refreshError="1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327"/>
  <sheetViews>
    <sheetView tabSelected="1" topLeftCell="A7" zoomScaleNormal="100" zoomScaleSheetLayoutView="100" workbookViewId="0">
      <pane xSplit="1" ySplit="2" topLeftCell="G1321" activePane="bottomRight" state="frozen"/>
      <selection pane="topRight" activeCell="B7" sqref="B7"/>
      <selection pane="bottomLeft" activeCell="A9" sqref="A9"/>
      <selection pane="bottomRight" activeCell="G1327" sqref="G1327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90" t="s">
        <v>3</v>
      </c>
      <c r="C7" s="91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2" t="s">
        <v>10</v>
      </c>
      <c r="X7" s="93"/>
      <c r="Y7" s="93"/>
      <c r="Z7" s="93"/>
      <c r="AA7" s="93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30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30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30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88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  <c r="AB1315" s="89"/>
      <c r="AC1315" s="89"/>
      <c r="AD1315" s="89"/>
    </row>
    <row r="1316" spans="1:30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27" si="619">(I1316/I1263)-1</f>
        <v>-3.7020434790341339E-2</v>
      </c>
      <c r="K1316" s="74">
        <f>'[10]Marketshare 2018'!$KS$67</f>
        <v>8990695.7857799996</v>
      </c>
      <c r="L1316" s="76">
        <f t="shared" ref="L1316:L1327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27" si="621">(N1316/N1263)-1</f>
        <v>-1.1115412381351497E-2</v>
      </c>
      <c r="P1316" s="74">
        <f>'[10]Marketshare 2018'!$KS$77</f>
        <v>2813255.1</v>
      </c>
      <c r="Q1316" s="76">
        <f t="shared" ref="Q1316:Q1327" si="622">(P1316/0.09)/N1316</f>
        <v>0.14760479524021322</v>
      </c>
      <c r="R1316" s="71">
        <f>[9]Data!$W$1311</f>
        <v>1136595.3799999999</v>
      </c>
      <c r="S1316" s="78">
        <f t="shared" ref="S1316:S1327" si="623">(R1316/R1263)-1</f>
        <v>0.11857465021223468</v>
      </c>
      <c r="T1316" s="5">
        <v>5306</v>
      </c>
      <c r="U1316" s="88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27" si="624">(X1316/X1263)-1</f>
        <v>-7.4871241036262859E-3</v>
      </c>
      <c r="Z1316" s="74">
        <f>'[11]From Apr 2023'!$KS$18</f>
        <v>1906766.9899999998</v>
      </c>
      <c r="AA1316" s="76">
        <f t="shared" ref="AA1316:AA1327" si="625">(Z1316/0.15)/X1316</f>
        <v>7.5128607484469478E-2</v>
      </c>
    </row>
    <row r="1317" spans="1:30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88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30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88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30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88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30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88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30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88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30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88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30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88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30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88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30" s="80" customFormat="1" ht="13" x14ac:dyDescent="0.3">
      <c r="A1325" s="69">
        <v>45375</v>
      </c>
      <c r="B1325" s="58">
        <f t="shared" ref="B1325:B1327" si="626">+K1325+P1325+R1325+U1325+V1325+Z1325</f>
        <v>24555027.590239979</v>
      </c>
      <c r="C1325" s="70">
        <f t="shared" ref="C1325:C1327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27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88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30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8019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382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88">
        <f>[9]Data!$X$1321</f>
        <v>36088.01</v>
      </c>
      <c r="V1326" s="88">
        <f>[9]Data!$Y$1321</f>
        <v>8684268.2800000068</v>
      </c>
      <c r="W1326" s="67">
        <v>2737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30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8019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382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88">
        <f>[9]Data!$X$1322</f>
        <v>343059.24</v>
      </c>
      <c r="V1327" s="88">
        <f>[9]Data!$Y$1322</f>
        <v>9539923.9799999893</v>
      </c>
      <c r="W1327" s="67">
        <v>2737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4" t="s">
        <v>25</v>
      </c>
      <c r="C1" s="94"/>
      <c r="D1" s="95" t="s">
        <v>26</v>
      </c>
      <c r="E1" s="95"/>
      <c r="F1" s="96" t="s">
        <v>27</v>
      </c>
      <c r="G1" s="96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2024-04-16T08:15:27Z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