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Apr 2024/"/>
    </mc:Choice>
  </mc:AlternateContent>
  <xr:revisionPtr revIDLastSave="7" documentId="13_ncr:1_{6E321B3E-2201-472A-AEAB-90B1D42A3AF4}" xr6:coauthVersionLast="47" xr6:coauthVersionMax="47" xr10:uidLastSave="{F71F94D1-A7D7-45CA-805E-869E5A612787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28" i="1" l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28" i="1" l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AA1323" i="1" s="1"/>
  <c r="X1323" i="1"/>
  <c r="P1323" i="1"/>
  <c r="N1323" i="1"/>
  <c r="K1323" i="1"/>
  <c r="I1323" i="1"/>
  <c r="Z1322" i="1"/>
  <c r="X1322" i="1"/>
  <c r="P1322" i="1"/>
  <c r="Q1322" i="1" s="1"/>
  <c r="N1322" i="1"/>
  <c r="K1322" i="1"/>
  <c r="I1322" i="1"/>
  <c r="Z1321" i="1"/>
  <c r="X1321" i="1"/>
  <c r="P1321" i="1"/>
  <c r="N1321" i="1"/>
  <c r="K1321" i="1"/>
  <c r="L1321" i="1" s="1"/>
  <c r="I1321" i="1"/>
  <c r="Z1320" i="1"/>
  <c r="X1320" i="1"/>
  <c r="P1320" i="1"/>
  <c r="N1320" i="1"/>
  <c r="K1320" i="1"/>
  <c r="I1320" i="1"/>
  <c r="Z1319" i="1"/>
  <c r="X1319" i="1"/>
  <c r="P1319" i="1"/>
  <c r="N1319" i="1"/>
  <c r="Q1319" i="1" s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L1325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AA1320" i="1" l="1"/>
  <c r="Q1326" i="1"/>
  <c r="L1316" i="1"/>
  <c r="Q1317" i="1"/>
  <c r="AA1318" i="1"/>
  <c r="Q1321" i="1"/>
  <c r="AA1322" i="1"/>
  <c r="L1324" i="1"/>
  <c r="Q1325" i="1"/>
  <c r="AA1326" i="1"/>
  <c r="L1328" i="1"/>
  <c r="AA1317" i="1"/>
  <c r="L1319" i="1"/>
  <c r="Q1324" i="1"/>
  <c r="L1318" i="1"/>
  <c r="L1326" i="1"/>
  <c r="AA1316" i="1"/>
  <c r="Q1323" i="1"/>
  <c r="AA1324" i="1"/>
  <c r="Q1327" i="1"/>
  <c r="AA1328" i="1"/>
  <c r="L1317" i="1"/>
  <c r="Q1318" i="1"/>
  <c r="AA1327" i="1"/>
  <c r="Q1316" i="1"/>
  <c r="Q1320" i="1"/>
  <c r="AA1321" i="1"/>
  <c r="L1323" i="1"/>
  <c r="AA1325" i="1"/>
  <c r="Q1328" i="1"/>
  <c r="L1322" i="1"/>
  <c r="L1327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6" i="1"/>
  <c r="B1328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B1284" i="1"/>
  <c r="B1292" i="1"/>
  <c r="B1270" i="1"/>
  <c r="C1323" i="1" s="1"/>
  <c r="B1278" i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Q1034" i="1" l="1"/>
  <c r="O890" i="1"/>
  <c r="O923" i="1"/>
  <c r="L859" i="1"/>
  <c r="Q870" i="1"/>
  <c r="Q872" i="1"/>
  <c r="Q884" i="1"/>
  <c r="Q886" i="1"/>
  <c r="Q890" i="1"/>
  <c r="L893" i="1"/>
  <c r="Q906" i="1"/>
  <c r="S1049" i="1"/>
  <c r="O1043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62" i="1" l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<sst xmlns="http://schemas.openxmlformats.org/spreadsheetml/2006/main" count="80" uniqueCount="39">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</sst>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8"/>
  <sheetViews>
    <sheetView tabSelected="1" topLeftCell="A7" zoomScaleNormal="100" zoomScaleSheetLayoutView="100" workbookViewId="0">
      <pane xSplit="1" ySplit="2" topLeftCell="Q1321" activePane="bottomRight" state="frozen"/>
      <selection pane="topRight" activeCell="B7" sqref="B7"/>
      <selection pane="bottomLeft" activeCell="A9" sqref="A9"/>
      <selection pane="bottomRight" activeCell="AA1328" sqref="AA132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28" si="619">(I1316/I1263)-1</f>
        <v>-3.7020434790341339E-2</v>
      </c>
      <c r="K1316" s="74">
        <f>'[10]Marketshare 2018'!$KS$67</f>
        <v>8990695.7857799996</v>
      </c>
      <c r="L1316" s="76">
        <f t="shared" ref="L1316:L1328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28" si="621">(N1316/N1263)-1</f>
        <v>-1.1115412381351497E-2</v>
      </c>
      <c r="P1316" s="74">
        <f>'[10]Marketshare 2018'!$KS$77</f>
        <v>2813255.1</v>
      </c>
      <c r="Q1316" s="76">
        <f t="shared" ref="Q1316:Q1328" si="622">(P1316/0.09)/N1316</f>
        <v>0.14760479524021322</v>
      </c>
      <c r="R1316" s="71">
        <f>[9]Data!$W$1311</f>
        <v>1136595.3799999999</v>
      </c>
      <c r="S1316" s="78">
        <f t="shared" ref="S1316:S1328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28" si="624">(X1316/X1263)-1</f>
        <v>-7.4871241036262859E-3</v>
      </c>
      <c r="Z1316" s="74">
        <f>'[11]From Apr 2023'!$KS$18</f>
        <v>1906766.9899999998</v>
      </c>
      <c r="AA1316" s="76">
        <f t="shared" ref="AA1316:AA1328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88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88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88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88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88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30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88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30" s="80" customFormat="1" ht="13" x14ac:dyDescent="0.3">
      <c r="A1325" s="69">
        <v>45375</v>
      </c>
      <c r="B1325" s="58">
        <f t="shared" ref="B1325:B1328" si="626">+K1325+P1325+R1325+U1325+V1325+Z1325</f>
        <v>24555027.590239979</v>
      </c>
      <c r="C1325" s="70">
        <f t="shared" ref="C1325:C1328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28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88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30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88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30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88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30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88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2024-05-02T10:15:09Z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